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ABRIL-JUNIO\"/>
    </mc:Choice>
  </mc:AlternateContent>
  <bookViews>
    <workbookView xWindow="0" yWindow="0" windowWidth="24000" windowHeight="9732" firstSheet="1" activeTab="7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" sheetId="9" r:id="rId6"/>
    <sheet name="F5" sheetId="10" r:id="rId7"/>
    <sheet name="F6" sheetId="1" r:id="rId8"/>
  </sheets>
  <definedNames>
    <definedName name="_xlnm._FilterDatabase" localSheetId="7" hidden="1">'F6'!#REF!</definedName>
    <definedName name="_xlnm.Print_Area" localSheetId="2">'F1'!$A$1:$F$91</definedName>
    <definedName name="_xlnm.Print_Area" localSheetId="3">'F2'!$A$1:$H$53</definedName>
    <definedName name="_xlnm.Print_Area" localSheetId="4">'F3'!$A$1:$K$29</definedName>
    <definedName name="_xlnm.Print_Area" localSheetId="5">'F4'!$A$1:$D$83</definedName>
    <definedName name="_xlnm.Print_Area" localSheetId="6">'F5'!$A$1:$G$84</definedName>
    <definedName name="_xlnm.Print_Area" localSheetId="7">'F6'!$A$1:$G$42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E21" i="1" s="1"/>
  <c r="D28" i="1"/>
  <c r="C28" i="1"/>
  <c r="B28" i="1"/>
  <c r="D26" i="1"/>
  <c r="G26" i="1" s="1"/>
  <c r="D25" i="1"/>
  <c r="D24" i="1" s="1"/>
  <c r="F24" i="1"/>
  <c r="F21" i="1" s="1"/>
  <c r="E24" i="1"/>
  <c r="C24" i="1"/>
  <c r="B24" i="1"/>
  <c r="D23" i="1"/>
  <c r="G23" i="1" s="1"/>
  <c r="D22" i="1"/>
  <c r="G22" i="1" s="1"/>
  <c r="C21" i="1"/>
  <c r="B21" i="1"/>
  <c r="D19" i="1"/>
  <c r="G19" i="1" s="1"/>
  <c r="D18" i="1"/>
  <c r="G18" i="1" s="1"/>
  <c r="D17" i="1"/>
  <c r="G17" i="1" s="1"/>
  <c r="F16" i="1"/>
  <c r="F9" i="1" s="1"/>
  <c r="F33" i="1" s="1"/>
  <c r="E16" i="1"/>
  <c r="E9" i="1" s="1"/>
  <c r="E33" i="1" s="1"/>
  <c r="D16" i="1"/>
  <c r="C16" i="1"/>
  <c r="B16" i="1"/>
  <c r="D15" i="1"/>
  <c r="G15" i="1" s="1"/>
  <c r="D14" i="1"/>
  <c r="G14" i="1" s="1"/>
  <c r="D13" i="1"/>
  <c r="G13" i="1" s="1"/>
  <c r="G12" i="1" s="1"/>
  <c r="F12" i="1"/>
  <c r="E12" i="1"/>
  <c r="C12" i="1"/>
  <c r="B12" i="1"/>
  <c r="D11" i="1"/>
  <c r="D10" i="1"/>
  <c r="G10" i="1" s="1"/>
  <c r="C9" i="1"/>
  <c r="C33" i="1" s="1"/>
  <c r="B9" i="1"/>
  <c r="B33" i="1" s="1"/>
  <c r="G16" i="1" l="1"/>
  <c r="G11" i="1"/>
  <c r="G9" i="1" s="1"/>
  <c r="G25" i="1"/>
  <c r="G24" i="1" s="1"/>
  <c r="G21" i="1" s="1"/>
  <c r="D12" i="1"/>
  <c r="D9" i="1" s="1"/>
  <c r="D33" i="1" s="1"/>
  <c r="D21" i="1"/>
  <c r="G33" i="1" l="1"/>
  <c r="F75" i="10" l="1"/>
  <c r="E75" i="10"/>
  <c r="C75" i="10"/>
  <c r="B75" i="10"/>
  <c r="G74" i="10"/>
  <c r="D74" i="10"/>
  <c r="G73" i="10"/>
  <c r="G75" i="10" s="1"/>
  <c r="D73" i="10"/>
  <c r="D75" i="10" s="1"/>
  <c r="G68" i="10"/>
  <c r="G67" i="10" s="1"/>
  <c r="D68" i="10"/>
  <c r="F67" i="10"/>
  <c r="E67" i="10"/>
  <c r="D67" i="10"/>
  <c r="C67" i="10"/>
  <c r="B67" i="10"/>
  <c r="C65" i="10"/>
  <c r="G63" i="10"/>
  <c r="D63" i="10"/>
  <c r="G62" i="10"/>
  <c r="D62" i="10"/>
  <c r="G61" i="10"/>
  <c r="D61" i="10"/>
  <c r="G60" i="10"/>
  <c r="D60" i="10"/>
  <c r="D59" i="10" s="1"/>
  <c r="F59" i="10"/>
  <c r="G59" i="10" s="1"/>
  <c r="E59" i="10"/>
  <c r="C59" i="10"/>
  <c r="B59" i="10"/>
  <c r="G58" i="10"/>
  <c r="D58" i="10"/>
  <c r="G57" i="10"/>
  <c r="D57" i="10"/>
  <c r="G56" i="10"/>
  <c r="D56" i="10"/>
  <c r="G55" i="10"/>
  <c r="D55" i="10"/>
  <c r="G54" i="10"/>
  <c r="F54" i="10"/>
  <c r="E54" i="10"/>
  <c r="D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G47" i="10"/>
  <c r="D47" i="10"/>
  <c r="D45" i="10" s="1"/>
  <c r="D65" i="10" s="1"/>
  <c r="G46" i="10"/>
  <c r="D46" i="10"/>
  <c r="F45" i="10"/>
  <c r="F65" i="10" s="1"/>
  <c r="E45" i="10"/>
  <c r="E65" i="10" s="1"/>
  <c r="C45" i="10"/>
  <c r="B45" i="10"/>
  <c r="B65" i="10" s="1"/>
  <c r="G39" i="10"/>
  <c r="D39" i="10"/>
  <c r="G38" i="10"/>
  <c r="D38" i="10"/>
  <c r="F37" i="10"/>
  <c r="G37" i="10" s="1"/>
  <c r="E37" i="10"/>
  <c r="D37" i="10"/>
  <c r="C37" i="10"/>
  <c r="B37" i="10"/>
  <c r="G36" i="10"/>
  <c r="D36" i="10"/>
  <c r="F35" i="10"/>
  <c r="G35" i="10" s="1"/>
  <c r="E35" i="10"/>
  <c r="C35" i="10"/>
  <c r="D35" i="10" s="1"/>
  <c r="B35" i="10"/>
  <c r="G34" i="10"/>
  <c r="D34" i="10"/>
  <c r="G33" i="10"/>
  <c r="D33" i="10"/>
  <c r="G32" i="10"/>
  <c r="D32" i="10"/>
  <c r="G31" i="10"/>
  <c r="D31" i="10"/>
  <c r="G30" i="10"/>
  <c r="D30" i="10"/>
  <c r="G29" i="10"/>
  <c r="D29" i="10"/>
  <c r="D28" i="10" s="1"/>
  <c r="F28" i="10"/>
  <c r="G28" i="10" s="1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F16" i="10"/>
  <c r="G16" i="10" s="1"/>
  <c r="E16" i="10"/>
  <c r="E41" i="10" s="1"/>
  <c r="E70" i="10" s="1"/>
  <c r="D16" i="10"/>
  <c r="C16" i="10"/>
  <c r="C41" i="10" s="1"/>
  <c r="C70" i="10" s="1"/>
  <c r="B16" i="10"/>
  <c r="B41" i="10" s="1"/>
  <c r="B70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G41" i="10" s="1"/>
  <c r="D9" i="10"/>
  <c r="D41" i="10" s="1"/>
  <c r="G65" i="10" l="1"/>
  <c r="G70" i="10" s="1"/>
  <c r="D70" i="10"/>
  <c r="F41" i="10"/>
  <c r="G45" i="10"/>
  <c r="G42" i="10" l="1"/>
  <c r="F70" i="10"/>
  <c r="B72" i="9" l="1"/>
  <c r="B74" i="9" s="1"/>
  <c r="D64" i="9"/>
  <c r="D72" i="9" s="1"/>
  <c r="D74" i="9" s="1"/>
  <c r="C64" i="9"/>
  <c r="C72" i="9" s="1"/>
  <c r="C74" i="9" s="1"/>
  <c r="B64" i="9"/>
  <c r="C57" i="9"/>
  <c r="C59" i="9" s="1"/>
  <c r="B57" i="9"/>
  <c r="B59" i="9" s="1"/>
  <c r="D49" i="9"/>
  <c r="D57" i="9" s="1"/>
  <c r="D59" i="9" s="1"/>
  <c r="C49" i="9"/>
  <c r="B49" i="9"/>
  <c r="D40" i="9"/>
  <c r="C40" i="9"/>
  <c r="C44" i="9" s="1"/>
  <c r="B40" i="9"/>
  <c r="B44" i="9" s="1"/>
  <c r="D37" i="9"/>
  <c r="D44" i="9" s="1"/>
  <c r="C37" i="9"/>
  <c r="B37" i="9"/>
  <c r="D29" i="9"/>
  <c r="C29" i="9"/>
  <c r="B29" i="9"/>
  <c r="D17" i="9"/>
  <c r="C17" i="9"/>
  <c r="D13" i="9"/>
  <c r="C13" i="9"/>
  <c r="B13" i="9"/>
  <c r="D8" i="9"/>
  <c r="D21" i="9" s="1"/>
  <c r="D23" i="9" s="1"/>
  <c r="D25" i="9" s="1"/>
  <c r="D33" i="9" s="1"/>
  <c r="C8" i="9"/>
  <c r="C21" i="9" s="1"/>
  <c r="C23" i="9" s="1"/>
  <c r="C25" i="9" s="1"/>
  <c r="C33" i="9" s="1"/>
  <c r="B8" i="9"/>
  <c r="B21" i="9" s="1"/>
  <c r="B23" i="9" s="1"/>
  <c r="B25" i="9" s="1"/>
  <c r="B33" i="9" s="1"/>
  <c r="F75" i="6" l="1"/>
  <c r="E75" i="6"/>
  <c r="F68" i="6"/>
  <c r="F79" i="6" s="1"/>
  <c r="E68" i="6"/>
  <c r="E79" i="6" s="1"/>
  <c r="F63" i="6"/>
  <c r="E63" i="6"/>
  <c r="C60" i="6"/>
  <c r="B60" i="6"/>
  <c r="F57" i="6"/>
  <c r="E57" i="6"/>
  <c r="F42" i="6"/>
  <c r="E42" i="6"/>
  <c r="C41" i="6"/>
  <c r="B41" i="6"/>
  <c r="F38" i="6"/>
  <c r="E38" i="6"/>
  <c r="C38" i="6"/>
  <c r="B38" i="6"/>
  <c r="F31" i="6"/>
  <c r="E31" i="6"/>
  <c r="C31" i="6"/>
  <c r="B31" i="6"/>
  <c r="F27" i="6"/>
  <c r="E27" i="6"/>
  <c r="C25" i="6"/>
  <c r="B25" i="6"/>
  <c r="F23" i="6"/>
  <c r="E23" i="6"/>
  <c r="F19" i="6"/>
  <c r="E19" i="6"/>
  <c r="C17" i="6"/>
  <c r="B17" i="6"/>
  <c r="F9" i="6"/>
  <c r="F47" i="6" s="1"/>
  <c r="F59" i="6" s="1"/>
  <c r="E9" i="6"/>
  <c r="E47" i="6" s="1"/>
  <c r="E59" i="6" s="1"/>
  <c r="C9" i="6"/>
  <c r="C47" i="6" s="1"/>
  <c r="C62" i="6" s="1"/>
  <c r="B9" i="6"/>
  <c r="B47" i="6" s="1"/>
  <c r="B62" i="6" s="1"/>
  <c r="E81" i="6" l="1"/>
  <c r="F81" i="6"/>
  <c r="G20" i="8" l="1"/>
  <c r="E20" i="8"/>
  <c r="K14" i="8"/>
  <c r="J14" i="8"/>
  <c r="I14" i="8"/>
  <c r="H14" i="8"/>
  <c r="G14" i="8"/>
  <c r="E14" i="8"/>
  <c r="K8" i="8"/>
  <c r="K20" i="8" s="1"/>
  <c r="J8" i="8"/>
  <c r="J20" i="8" s="1"/>
  <c r="I8" i="8"/>
  <c r="I20" i="8" s="1"/>
  <c r="H8" i="8"/>
  <c r="H20" i="8" s="1"/>
  <c r="G8" i="8"/>
  <c r="E8" i="8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H8" i="7" s="1"/>
  <c r="H20" i="7" s="1"/>
  <c r="G9" i="7"/>
  <c r="G8" i="7" s="1"/>
  <c r="G20" i="7" s="1"/>
  <c r="F9" i="7"/>
  <c r="F8" i="7" s="1"/>
  <c r="F20" i="7" s="1"/>
  <c r="E9" i="7"/>
  <c r="D9" i="7"/>
  <c r="D8" i="7" s="1"/>
  <c r="D20" i="7" s="1"/>
  <c r="C9" i="7"/>
  <c r="C8" i="7" s="1"/>
  <c r="C20" i="7" s="1"/>
  <c r="B9" i="7"/>
  <c r="B8" i="7" s="1"/>
  <c r="B20" i="7" s="1"/>
  <c r="E8" i="7"/>
  <c r="E20" i="7" s="1"/>
</calcChain>
</file>

<file path=xl/sharedStrings.xml><?xml version="1.0" encoding="utf-8"?>
<sst xmlns="http://schemas.openxmlformats.org/spreadsheetml/2006/main" count="423" uniqueCount="348">
  <si>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</si>
  <si>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</si>
  <si>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</si>
  <si>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</si>
  <si>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</si>
  <si>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</si>
  <si>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</si>
  <si>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</si>
  <si>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</si>
  <si>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</si>
  <si>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</si>
  <si>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</si>
  <si>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</si>
  <si>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</si>
  <si>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</si>
  <si>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</si>
  <si>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@se6#16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</si>
  <si>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</si>
  <si>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</si>
  <si>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</si>
  <si>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</si>
  <si>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</si>
  <si>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</si>
  <si>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</si>
  <si>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</si>
  <si>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</si>
  <si>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</si>
  <si>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</si>
  <si>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</si>
  <si>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</si>
  <si>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</si>
  <si>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</si>
  <si>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</si>
  <si>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</si>
  <si>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</si>
  <si>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</si>
  <si>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</si>
  <si>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</si>
  <si>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</si>
  <si>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</si>
  <si>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</si>
  <si>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</si>
  <si>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</si>
  <si>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</si>
  <si>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</si>
  <si>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</si>
  <si>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</si>
  <si>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</si>
  <si>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</si>
  <si>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</si>
  <si>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</si>
  <si>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</si>
  <si>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</si>
  <si>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</si>
  <si>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</si>
  <si>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</si>
  <si>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</si>
  <si>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</si>
  <si>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</si>
  <si>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</si>
  <si>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</si>
  <si>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</si>
  <si>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</si>
  <si>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</si>
  <si>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</si>
  <si>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</si>
  <si>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</si>
  <si>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</si>
  <si>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</si>
  <si>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</si>
  <si>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</si>
  <si>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</si>
  <si>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</si>
  <si>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</si>
  <si>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</si>
  <si>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</si>
  <si>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</si>
  <si>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</si>
  <si>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</si>
  <si>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</si>
  <si>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</si>
  <si>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</si>
  <si>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</si>
  <si>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</si>
  <si>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</si>
  <si>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</si>
  <si>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</si>
  <si>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</si>
  <si>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</si>
  <si>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</si>
  <si>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</si>
  <si>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</si>
  <si>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</si>
  <si>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</si>
  <si>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</si>
  <si>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</si>
  <si>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</si>
  <si>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</si>
  <si>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</si>
  <si>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</si>
  <si>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</si>
  <si>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</si>
  <si>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</si>
  <si>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</si>
  <si>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</si>
  <si>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</si>
  <si>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</si>
  <si>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</si>
  <si>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</si>
  <si>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</si>
  <si>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</si>
  <si>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</si>
  <si>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</si>
  <si>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</si>
  <si>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</si>
  <si>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</si>
  <si>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</si>
  <si>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</si>
  <si>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</si>
  <si>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</si>
  <si>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</si>
  <si>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</si>
  <si>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</si>
  <si>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</si>
  <si>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</si>
  <si>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</si>
  <si>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</si>
  <si>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</si>
  <si>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</si>
  <si>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</si>
  <si>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</si>
  <si>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</si>
  <si>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</si>
  <si>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</si>
  <si>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</si>
  <si>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</si>
  <si>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</si>
  <si>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</si>
  <si>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</si>
  <si>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</si>
  <si>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</si>
  <si>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</si>
  <si>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</si>
  <si>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</si>
  <si>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</si>
  <si>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</si>
  <si>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</si>
  <si>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</si>
  <si>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</si>
  <si>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</si>
  <si>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</si>
  <si>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</si>
  <si>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</si>
  <si>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</si>
  <si>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</si>
  <si>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</si>
  <si>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</si>
  <si>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</si>
  <si>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</si>
  <si>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</si>
  <si>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</si>
  <si>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</si>
  <si>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</si>
  <si>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</si>
  <si>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</si>
  <si>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</si>
  <si>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</si>
  <si>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</si>
  <si>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</si>
  <si>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</si>
  <si>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</si>
  <si>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</si>
  <si>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</si>
  <si>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</si>
  <si>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</si>
  <si>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</si>
  <si>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</si>
  <si>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</si>
  <si>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</si>
  <si>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</si>
  <si>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</si>
  <si>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</si>
  <si>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</si>
  <si>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</si>
  <si>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</si>
  <si>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</si>
  <si>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</si>
  <si>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</si>
  <si>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</si>
  <si>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</si>
  <si>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</si>
  <si>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</si>
  <si>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</si>
  <si>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</si>
  <si>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</si>
  <si>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</si>
  <si>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</si>
  <si>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</si>
  <si>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</si>
  <si>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</si>
  <si>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</si>
  <si>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</si>
  <si>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</si>
  <si>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</si>
  <si>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</si>
  <si>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</si>
  <si>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</si>
  <si>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</si>
  <si>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</si>
  <si>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</si>
  <si>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</si>
  <si>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</si>
  <si>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</si>
  <si>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</si>
  <si>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</si>
  <si>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</si>
  <si>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</si>
  <si>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</si>
  <si>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</si>
  <si>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</si>
  <si>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</si>
  <si>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</si>
  <si>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</si>
  <si>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</si>
  <si>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</si>
  <si>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</si>
  <si>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</si>
  <si>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</si>
  <si>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</si>
  <si>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</si>
  <si>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</si>
  <si>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</si>
  <si>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</si>
  <si>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</si>
  <si>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</si>
  <si>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</si>
  <si>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</si>
  <si>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</si>
  <si>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</si>
  <si>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</si>
  <si>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</si>
  <si>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</si>
  <si>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</si>
  <si>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</si>
  <si>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</si>
  <si>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</si>
  <si>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</si>
  <si>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</si>
  <si>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</si>
  <si>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</si>
  <si>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</si>
  <si>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</si>
  <si>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</si>
  <si>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</si>
  <si>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</si>
  <si>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</si>
  <si>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</si>
  <si>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</si>
  <si>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</si>
  <si>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</si>
  <si>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</si>
  <si>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</si>
  <si>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</si>
  <si>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</si>
  <si>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</si>
  <si>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</si>
  <si>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</si>
  <si>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</si>
  <si>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</si>
  <si>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</si>
  <si>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</si>
  <si>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</si>
  <si>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</si>
  <si>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</si>
  <si>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</si>
  <si>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</si>
  <si>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</si>
  <si>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</si>
  <si>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</si>
  <si>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</si>
  <si>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</si>
  <si>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</si>
  <si>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</si>
  <si>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</si>
  <si>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</si>
  <si>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</si>
  <si>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</si>
  <si>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</si>
  <si>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</si>
  <si>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1 Estado de Situación Financiera Detallado - LDF</t>
  </si>
  <si>
    <t xml:space="preserve"> SISTEMA PARA EL DESARROLLO INTEGRAL DE LA FAMILIA DEL MUNICIPIO DE ACAMBARO GUANAJUATO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</si>
  <si>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</si>
  <si>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</si>
  <si>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</si>
  <si>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</si>
  <si>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</si>
  <si>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</si>
  <si>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</si>
  <si>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t>Saldo al 31 de diciembre de 2018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</si>
  <si>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</si>
  <si>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</si>
  <si>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</si>
  <si>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</si>
  <si>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</si>
  <si>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</si>
  <si>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</si>
  <si>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</si>
  <si>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</si>
  <si>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</si>
  <si>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</si>
  <si>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</si>
  <si>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</si>
  <si>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Formato 4 Balance Presupuestario - LDF</t>
  </si>
  <si>
    <t>Balance Presupuestario - LDF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</si>
  <si>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</si>
  <si>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</si>
  <si>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</si>
  <si>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Estimado/
Aprobado (d)</t>
  </si>
  <si>
    <t>Formato 5 Estado Analítico de Ingresos Detallado - LDF</t>
  </si>
  <si>
    <t>Estado Analítico de Ingresos Detallado - LDF</t>
  </si>
  <si>
    <t xml:space="preserve">Concepto (c) </t>
  </si>
  <si>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</si>
  <si>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</si>
  <si>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</si>
  <si>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Concepto ( c )</t>
  </si>
  <si>
    <t>Ampliaciones / (Reducciones)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</si>
  <si>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</si>
  <si>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</si>
  <si>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</si>
  <si>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</si>
  <si>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</si>
  <si>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____________________________________________________</t>
  </si>
  <si>
    <t>____________________________________________</t>
  </si>
  <si>
    <t>LIC. GABRIEL NICOLAS RANGEL GARCIA</t>
  </si>
  <si>
    <t>C.P. BLANCA A. ORTEGA GARCIA</t>
  </si>
  <si>
    <t>DIRECTOR DEL SMDIF</t>
  </si>
  <si>
    <t>SUBDIRECTOR DE ADMINISTRACION Y FINANZAS</t>
  </si>
  <si>
    <t>______________________________________________</t>
  </si>
  <si>
    <t>_________________________________________</t>
  </si>
  <si>
    <t>SUB DIRECTOR DE ADMINISTRACION Y FINANZAS</t>
  </si>
  <si>
    <t>_____________________________________________</t>
  </si>
  <si>
    <t>_______________________________________________</t>
  </si>
  <si>
    <t>SUBDIRECTOR DE ADMINISTRACION Y FIANZAS</t>
  </si>
  <si>
    <t>______________________________________</t>
  </si>
  <si>
    <t>SEGUNDO TRIMESTRE</t>
  </si>
  <si>
    <t>al 31 de Diciembre de 2018 y al 30 de Junio de 2019</t>
  </si>
  <si>
    <t>Al 31 de Diciembre de 2018 y al 30 de Junio de 2019</t>
  </si>
  <si>
    <t>del 01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</si>
</sst>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0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}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}"/>
    </font>
    <font>
      <b/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0" fontId="4" fillId="0" borderId="0"/>
    <xf numFmtId="0" fontId="7" fillId="0" borderId="0"/>
    <xf numFmtId="43" fontId="6" fillId="0" borderId="0" applyFont="0" applyFill="0" applyBorder="0" applyAlignment="0" applyProtection="0"/>
    <xf numFmtId="0" fontId="6" fillId="0" borderId="0"/>
  </cellStyleXfs>
  <cellXfs count="16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1" applyProtection="1">
      <protection locked="0"/>
    </xf>
    <xf numFmtId="0" fontId="4" fillId="0" borderId="0" xfId="1"/>
    <xf numFmtId="0" fontId="5" fillId="0" borderId="0" xfId="1" applyFont="1"/>
    <xf numFmtId="0" fontId="9" fillId="0" borderId="6" xfId="0" applyFont="1" applyBorder="1" applyAlignment="1">
      <alignment horizontal="left" vertical="center" indent="2"/>
    </xf>
    <xf numFmtId="0" fontId="0" fillId="0" borderId="6" xfId="0" applyBorder="1" applyAlignment="1">
      <alignment vertical="center"/>
    </xf>
    <xf numFmtId="0" fontId="9" fillId="0" borderId="7" xfId="0" applyFont="1" applyBorder="1" applyAlignment="1">
      <alignment horizontal="left" vertical="center" indent="2"/>
    </xf>
    <xf numFmtId="0" fontId="9" fillId="0" borderId="6" xfId="0" applyFont="1" applyFill="1" applyBorder="1" applyAlignment="1">
      <alignment horizontal="left" vertical="center" indent="2"/>
    </xf>
    <xf numFmtId="0" fontId="0" fillId="0" borderId="6" xfId="0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 indent="2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43" fontId="2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5"/>
    </xf>
    <xf numFmtId="43" fontId="0" fillId="0" borderId="6" xfId="3" applyFont="1" applyFill="1" applyBorder="1" applyAlignment="1">
      <alignment horizontal="right" vertical="center"/>
    </xf>
    <xf numFmtId="49" fontId="0" fillId="0" borderId="6" xfId="0" applyNumberForma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 indent="3"/>
    </xf>
    <xf numFmtId="43" fontId="9" fillId="0" borderId="6" xfId="3" applyFont="1" applyFill="1" applyBorder="1" applyAlignment="1" applyProtection="1">
      <alignment horizontal="right" vertical="center"/>
      <protection locked="0"/>
    </xf>
    <xf numFmtId="49" fontId="9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9" fillId="0" borderId="7" xfId="0" applyNumberFormat="1" applyFont="1" applyFill="1" applyBorder="1" applyAlignment="1">
      <alignment horizontal="left" indent="2"/>
    </xf>
    <xf numFmtId="3" fontId="0" fillId="0" borderId="6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0" fontId="0" fillId="0" borderId="6" xfId="0" applyFill="1" applyBorder="1"/>
    <xf numFmtId="0" fontId="0" fillId="0" borderId="5" xfId="0" applyBorder="1"/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0" fontId="0" fillId="0" borderId="0" xfId="0" applyAlignment="1">
      <alignment horizontal="left" indent="2"/>
    </xf>
    <xf numFmtId="43" fontId="0" fillId="0" borderId="0" xfId="0" applyNumberFormat="1"/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0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6" xfId="0" applyBorder="1"/>
    <xf numFmtId="0" fontId="9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0" fillId="0" borderId="5" xfId="0" applyFont="1" applyBorder="1"/>
    <xf numFmtId="0" fontId="0" fillId="0" borderId="6" xfId="0" applyBorder="1" applyAlignment="1">
      <alignment horizontal="left" indent="3"/>
    </xf>
    <xf numFmtId="0" fontId="0" fillId="2" borderId="26" xfId="0" applyFill="1" applyBorder="1" applyAlignment="1">
      <alignment vertical="center"/>
    </xf>
    <xf numFmtId="43" fontId="9" fillId="0" borderId="6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horizontal="left" vertical="center" indent="4"/>
      <protection locked="0"/>
    </xf>
    <xf numFmtId="164" fontId="0" fillId="0" borderId="6" xfId="0" applyNumberForma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horizontal="left" vertical="center"/>
    </xf>
    <xf numFmtId="16" fontId="0" fillId="0" borderId="6" xfId="0" applyNumberFormat="1" applyFill="1" applyBorder="1" applyAlignment="1">
      <alignment vertical="center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/>
    <xf numFmtId="43" fontId="0" fillId="0" borderId="5" xfId="3" applyFont="1" applyFill="1" applyBorder="1"/>
    <xf numFmtId="0" fontId="9" fillId="2" borderId="4" xfId="0" applyFont="1" applyFill="1" applyBorder="1" applyAlignment="1">
      <alignment horizontal="left" vertical="center" wrapText="1" indent="3"/>
    </xf>
    <xf numFmtId="43" fontId="9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0" fontId="9" fillId="0" borderId="6" xfId="0" applyFont="1" applyFill="1" applyBorder="1" applyAlignment="1">
      <alignment horizontal="left" vertical="center" wrapText="1" indent="3"/>
    </xf>
    <xf numFmtId="0" fontId="9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9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0" fontId="9" fillId="0" borderId="6" xfId="0" applyFont="1" applyFill="1" applyBorder="1" applyAlignment="1">
      <alignment vertical="center"/>
    </xf>
    <xf numFmtId="3" fontId="0" fillId="0" borderId="3" xfId="0" applyNumberFormat="1" applyFont="1" applyFill="1" applyBorder="1" applyProtection="1">
      <protection locked="0"/>
    </xf>
    <xf numFmtId="43" fontId="16" fillId="2" borderId="26" xfId="3" applyFont="1" applyFill="1" applyBorder="1"/>
    <xf numFmtId="0" fontId="9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6" xfId="0" applyFill="1" applyBorder="1" applyAlignment="1">
      <alignment horizontal="left" vertical="center" wrapText="1" indent="6"/>
    </xf>
    <xf numFmtId="0" fontId="9" fillId="0" borderId="6" xfId="0" applyFont="1" applyFill="1" applyBorder="1" applyAlignment="1">
      <alignment horizontal="left" indent="3"/>
    </xf>
    <xf numFmtId="0" fontId="0" fillId="0" borderId="5" xfId="0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left" vertical="center" indent="2"/>
    </xf>
    <xf numFmtId="0" fontId="0" fillId="0" borderId="0" xfId="0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 indent="3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0" xfId="0" applyAlignment="1"/>
    <xf numFmtId="43" fontId="1" fillId="0" borderId="6" xfId="3" applyFont="1" applyFill="1" applyBorder="1" applyAlignment="1" applyProtection="1">
      <alignment horizontal="right" vertical="center"/>
      <protection locked="0"/>
    </xf>
    <xf numFmtId="43" fontId="1" fillId="0" borderId="6" xfId="3" applyFont="1" applyFill="1" applyBorder="1" applyProtection="1">
      <protection locked="0"/>
    </xf>
    <xf numFmtId="43" fontId="18" fillId="2" borderId="26" xfId="3" applyFont="1" applyFill="1" applyBorder="1" applyAlignment="1"/>
    <xf numFmtId="43" fontId="16" fillId="2" borderId="26" xfId="3" applyFont="1" applyFill="1" applyBorder="1" applyAlignment="1"/>
    <xf numFmtId="43" fontId="19" fillId="0" borderId="6" xfId="3" applyFont="1" applyFill="1" applyBorder="1" applyProtection="1">
      <protection locked="0"/>
    </xf>
    <xf numFmtId="43" fontId="9" fillId="0" borderId="6" xfId="3" applyFont="1" applyFill="1" applyBorder="1"/>
    <xf numFmtId="3" fontId="0" fillId="0" borderId="5" xfId="0" applyNumberFormat="1" applyFill="1" applyBorder="1"/>
    <xf numFmtId="43" fontId="1" fillId="0" borderId="6" xfId="3" applyFont="1" applyFill="1" applyBorder="1" applyAlignment="1" applyProtection="1">
      <alignment vertical="center"/>
      <protection locked="0"/>
    </xf>
    <xf numFmtId="43" fontId="1" fillId="0" borderId="3" xfId="3" applyFont="1" applyFill="1" applyBorder="1" applyAlignment="1" applyProtection="1">
      <alignment vertical="center"/>
      <protection locked="0"/>
    </xf>
    <xf numFmtId="43" fontId="16" fillId="2" borderId="26" xfId="3" applyFont="1" applyFill="1" applyBorder="1" applyAlignment="1">
      <alignment vertical="center"/>
    </xf>
    <xf numFmtId="43" fontId="9" fillId="0" borderId="6" xfId="3" applyFont="1" applyFill="1" applyBorder="1" applyAlignment="1">
      <alignment vertical="center"/>
    </xf>
    <xf numFmtId="43" fontId="0" fillId="2" borderId="26" xfId="3" applyFont="1" applyFill="1" applyBorder="1" applyAlignment="1">
      <alignment vertical="center"/>
    </xf>
    <xf numFmtId="43" fontId="9" fillId="0" borderId="7" xfId="3" applyFont="1" applyFill="1" applyBorder="1" applyAlignment="1" applyProtection="1">
      <alignment horizontal="right" vertical="center"/>
      <protection locked="0"/>
    </xf>
    <xf numFmtId="43" fontId="1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43" fontId="0" fillId="0" borderId="8" xfId="3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11" fillId="0" borderId="14" xfId="0" applyFont="1" applyBorder="1" applyAlignment="1">
      <alignment horizontal="left" vertical="center"/>
    </xf>
    <xf numFmtId="0" fontId="9" fillId="3" borderId="12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Fill="1" applyBorder="1" applyAlignment="1">
      <alignment horizontal="justify" vertical="center" wrapText="1"/>
    </xf>
    <xf numFmtId="0" fontId="12" fillId="0" borderId="14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</cellXfs>
  <cellStyles count="5">
    <cellStyle name="Millares" xfId="3" builtinId="3"/>
    <cellStyle name="Normal" xfId="0" builtinId="0"/>
    <cellStyle name="Normal 2" xfId="1"/>
    <cellStyle name="Normal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15240</xdr:rowOff>
    </xdr:from>
    <xdr:to>
      <xdr:col>0</xdr:col>
      <xdr:colOff>2057400</xdr:colOff>
      <xdr:row>4</xdr:row>
      <xdr:rowOff>167640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85800"/>
          <a:ext cx="182880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53340</xdr:rowOff>
    </xdr:from>
    <xdr:to>
      <xdr:col>0</xdr:col>
      <xdr:colOff>2065020</xdr:colOff>
      <xdr:row>5</xdr:row>
      <xdr:rowOff>22860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868680"/>
          <a:ext cx="182880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45720</xdr:rowOff>
    </xdr:from>
    <xdr:to>
      <xdr:col>0</xdr:col>
      <xdr:colOff>2095500</xdr:colOff>
      <xdr:row>5</xdr:row>
      <xdr:rowOff>15240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69620"/>
          <a:ext cx="182880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510540</xdr:colOff>
      <xdr:row>2</xdr:row>
      <xdr:rowOff>45720</xdr:rowOff>
    </xdr:from>
    <xdr:to>
      <xdr:col>0</xdr:col>
      <xdr:colOff>2293620</xdr:colOff>
      <xdr:row>6</xdr:row>
      <xdr:rowOff>30480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495300"/>
          <a:ext cx="178308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2</xdr:row>
      <xdr:rowOff>60960</xdr:rowOff>
    </xdr:from>
    <xdr:to>
      <xdr:col>0</xdr:col>
      <xdr:colOff>2057400</xdr:colOff>
      <xdr:row>6</xdr:row>
      <xdr:rowOff>30480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807720"/>
          <a:ext cx="178308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3</xdr:row>
      <xdr:rowOff>0</xdr:rowOff>
    </xdr:from>
    <xdr:to>
      <xdr:col>0</xdr:col>
      <xdr:colOff>2156460</xdr:colOff>
      <xdr:row>6</xdr:row>
      <xdr:rowOff>152400</xdr:rowOff>
    </xdr:to>
    <xdr:pic>
      <xdr:nvPicPr>
        <xdr:cNvPr id="3" name="Imagen 2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1150620"/>
          <a:ext cx="178308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4"/>
  </cols>
  <sheetData>
    <row r="1" spans="1:2">
      <c r="A1" s="3"/>
      <c r="B1" s="3"/>
    </row>
    <row r="2020" spans="1:1">
      <c r="A2020" s="5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D17" sqref="D17"/>
    </sheetView>
  </sheetViews>
  <sheetFormatPr baseColWidth="10" defaultRowHeight="13.2"/>
  <sheetData>
    <row r="1" spans="1:11" ht="13.2" customHeight="1">
      <c r="A1" s="127" t="s">
        <v>280</v>
      </c>
      <c r="B1" s="128"/>
      <c r="C1" s="128"/>
      <c r="D1" s="128"/>
      <c r="E1" s="128"/>
      <c r="F1" s="128"/>
      <c r="G1" s="128"/>
      <c r="H1" s="128"/>
      <c r="I1" s="128"/>
      <c r="J1" s="128"/>
      <c r="K1" s="129"/>
    </row>
    <row r="2" spans="1:11" ht="13.2" customHeight="1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2"/>
    </row>
    <row r="3" spans="1:11" ht="13.2" customHeight="1">
      <c r="A3" s="130"/>
      <c r="B3" s="131"/>
      <c r="C3" s="131"/>
      <c r="D3" s="131"/>
      <c r="E3" s="131"/>
      <c r="F3" s="131"/>
      <c r="G3" s="131"/>
      <c r="H3" s="131"/>
      <c r="I3" s="131"/>
      <c r="J3" s="131"/>
      <c r="K3" s="132"/>
    </row>
    <row r="4" spans="1:11" ht="13.2" customHeight="1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2"/>
    </row>
    <row r="5" spans="1:11" ht="13.8" customHeight="1" thickBot="1">
      <c r="A5" s="133"/>
      <c r="B5" s="134"/>
      <c r="C5" s="134"/>
      <c r="D5" s="134"/>
      <c r="E5" s="134"/>
      <c r="F5" s="134"/>
      <c r="G5" s="134"/>
      <c r="H5" s="134"/>
      <c r="I5" s="134"/>
      <c r="J5" s="134"/>
      <c r="K5" s="135"/>
    </row>
    <row r="6" spans="1:11" ht="13.8" thickBot="1"/>
    <row r="7" spans="1:11" ht="13.8" thickBot="1">
      <c r="A7" s="124" t="s">
        <v>281</v>
      </c>
      <c r="B7" s="125"/>
      <c r="C7" s="126"/>
      <c r="D7" s="124" t="s">
        <v>282</v>
      </c>
      <c r="E7" s="125"/>
      <c r="F7" s="125"/>
      <c r="G7" s="125"/>
      <c r="H7" s="125"/>
      <c r="I7" s="125"/>
      <c r="J7" s="125"/>
      <c r="K7" s="126"/>
    </row>
    <row r="8" spans="1:11" ht="13.8" thickBot="1"/>
    <row r="9" spans="1:11" ht="13.8" thickBot="1">
      <c r="A9" s="124" t="s">
        <v>283</v>
      </c>
      <c r="B9" s="125"/>
      <c r="C9" s="126"/>
      <c r="D9" s="124" t="s">
        <v>284</v>
      </c>
      <c r="E9" s="125"/>
      <c r="F9" s="125"/>
      <c r="G9" s="125"/>
      <c r="H9" s="125"/>
      <c r="I9" s="125"/>
      <c r="J9" s="125"/>
      <c r="K9" s="126"/>
    </row>
    <row r="10" spans="1:11" ht="13.8" thickBot="1"/>
    <row r="11" spans="1:11" ht="13.8" thickBot="1">
      <c r="A11" s="124" t="s">
        <v>285</v>
      </c>
      <c r="B11" s="125"/>
      <c r="C11" s="126"/>
      <c r="D11" s="124" t="s">
        <v>286</v>
      </c>
      <c r="E11" s="125"/>
      <c r="F11" s="125"/>
      <c r="G11" s="125"/>
      <c r="H11" s="125"/>
      <c r="I11" s="125"/>
      <c r="J11" s="125"/>
      <c r="K11" s="126"/>
    </row>
    <row r="12" spans="1:11" ht="13.8" thickBot="1"/>
    <row r="13" spans="1:11" ht="13.8" thickBot="1">
      <c r="A13" s="124" t="s">
        <v>287</v>
      </c>
      <c r="B13" s="125"/>
      <c r="C13" s="126"/>
      <c r="D13" s="124">
        <v>2019</v>
      </c>
      <c r="E13" s="125"/>
      <c r="F13" s="125"/>
      <c r="G13" s="125"/>
      <c r="H13" s="125"/>
      <c r="I13" s="125"/>
      <c r="J13" s="125"/>
      <c r="K13" s="126"/>
    </row>
    <row r="14" spans="1:11" ht="13.8" thickBot="1"/>
    <row r="15" spans="1:11" ht="13.8" thickBot="1">
      <c r="A15" s="124" t="s">
        <v>288</v>
      </c>
      <c r="B15" s="125"/>
      <c r="C15" s="126"/>
      <c r="D15" s="124" t="s">
        <v>344</v>
      </c>
      <c r="E15" s="125"/>
      <c r="F15" s="125"/>
      <c r="G15" s="125"/>
      <c r="H15" s="125"/>
      <c r="I15" s="125"/>
      <c r="J15" s="125"/>
      <c r="K15" s="126"/>
    </row>
  </sheetData>
  <mergeCells count="11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workbookViewId="0">
      <selection sqref="A1:F91"/>
    </sheetView>
  </sheetViews>
  <sheetFormatPr baseColWidth="10" defaultRowHeight="13.2"/>
  <cols>
    <col min="1" max="1" width="76" customWidth="1"/>
    <col min="2" max="2" width="16.33203125" customWidth="1"/>
    <col min="3" max="3" width="15" customWidth="1"/>
    <col min="4" max="4" width="54.6640625" customWidth="1"/>
    <col min="5" max="5" width="14.5546875" customWidth="1"/>
    <col min="6" max="6" width="15.109375" customWidth="1"/>
  </cols>
  <sheetData>
    <row r="1" spans="1:6" ht="52.8" customHeight="1">
      <c r="A1" s="136" t="s">
        <v>289</v>
      </c>
      <c r="B1" s="136"/>
      <c r="C1" s="136"/>
      <c r="D1" s="136"/>
      <c r="E1" s="136"/>
      <c r="F1" s="136"/>
    </row>
    <row r="2" spans="1:6" ht="14.4">
      <c r="A2" s="137" t="s">
        <v>290</v>
      </c>
      <c r="B2" s="138"/>
      <c r="C2" s="138"/>
      <c r="D2" s="138"/>
      <c r="E2" s="138"/>
      <c r="F2" s="139"/>
    </row>
    <row r="3" spans="1:6" ht="14.4">
      <c r="A3" s="140" t="s">
        <v>291</v>
      </c>
      <c r="B3" s="141"/>
      <c r="C3" s="141"/>
      <c r="D3" s="141"/>
      <c r="E3" s="141"/>
      <c r="F3" s="142"/>
    </row>
    <row r="4" spans="1:6" ht="14.4">
      <c r="A4" s="143" t="s">
        <v>345</v>
      </c>
      <c r="B4" s="144"/>
      <c r="C4" s="144"/>
      <c r="D4" s="144"/>
      <c r="E4" s="144"/>
      <c r="F4" s="145"/>
    </row>
    <row r="5" spans="1:6" ht="14.4">
      <c r="A5" s="146" t="s">
        <v>292</v>
      </c>
      <c r="B5" s="147"/>
      <c r="C5" s="147"/>
      <c r="D5" s="147"/>
      <c r="E5" s="147"/>
      <c r="F5" s="148"/>
    </row>
    <row r="6" spans="1:6" ht="14.4">
      <c r="A6" s="94" t="s">
        <v>293</v>
      </c>
      <c r="B6" s="95">
        <v>2019</v>
      </c>
      <c r="C6" s="96">
        <v>2018</v>
      </c>
      <c r="D6" s="97" t="s">
        <v>1</v>
      </c>
      <c r="E6" s="95">
        <v>2019</v>
      </c>
      <c r="F6" s="96">
        <v>2018</v>
      </c>
    </row>
    <row r="7" spans="1:6" ht="14.4">
      <c r="A7" s="6" t="s">
        <v>17</v>
      </c>
      <c r="B7" s="7"/>
      <c r="C7" s="7"/>
      <c r="D7" s="8" t="s">
        <v>18</v>
      </c>
      <c r="E7" s="7"/>
      <c r="F7" s="7"/>
    </row>
    <row r="8" spans="1:6" ht="14.4">
      <c r="A8" s="9" t="s">
        <v>19</v>
      </c>
      <c r="B8" s="10"/>
      <c r="C8" s="10"/>
      <c r="D8" s="11" t="s">
        <v>20</v>
      </c>
      <c r="E8" s="10"/>
      <c r="F8" s="10"/>
    </row>
    <row r="9" spans="1:6">
      <c r="A9" s="12" t="s">
        <v>21</v>
      </c>
      <c r="B9" s="13">
        <f>SUM(B10:B16)</f>
        <v>1586684.71</v>
      </c>
      <c r="C9" s="13">
        <f>SUM(C10:C16)</f>
        <v>1477625.73</v>
      </c>
      <c r="D9" s="14" t="s">
        <v>22</v>
      </c>
      <c r="E9" s="13">
        <f>SUM(E10:E18)</f>
        <v>9398818.8499999996</v>
      </c>
      <c r="F9" s="13">
        <f>SUM(F10:F18)</f>
        <v>10320440.59</v>
      </c>
    </row>
    <row r="10" spans="1:6" ht="14.4">
      <c r="A10" s="15" t="s">
        <v>23</v>
      </c>
      <c r="B10" s="13"/>
      <c r="C10" s="13"/>
      <c r="D10" s="16" t="s">
        <v>24</v>
      </c>
      <c r="E10" s="107">
        <v>2615809.2599999998</v>
      </c>
      <c r="F10" s="107">
        <v>2754363.11</v>
      </c>
    </row>
    <row r="11" spans="1:6" ht="14.4">
      <c r="A11" s="15" t="s">
        <v>25</v>
      </c>
      <c r="B11" s="107">
        <v>0</v>
      </c>
      <c r="C11" s="107">
        <v>0</v>
      </c>
      <c r="D11" s="16" t="s">
        <v>26</v>
      </c>
      <c r="E11" s="107">
        <v>7040301.9699999997</v>
      </c>
      <c r="F11" s="107">
        <v>7240632.8499999996</v>
      </c>
    </row>
    <row r="12" spans="1:6" ht="14.4">
      <c r="A12" s="15" t="s">
        <v>27</v>
      </c>
      <c r="B12" s="107">
        <v>1586684.71</v>
      </c>
      <c r="C12" s="107">
        <v>1477625.73</v>
      </c>
      <c r="D12" s="16" t="s">
        <v>28</v>
      </c>
      <c r="E12" s="107">
        <v>464</v>
      </c>
      <c r="F12" s="107">
        <v>464</v>
      </c>
    </row>
    <row r="13" spans="1:6">
      <c r="A13" s="15" t="s">
        <v>29</v>
      </c>
      <c r="B13" s="13"/>
      <c r="C13" s="13"/>
      <c r="D13" s="16" t="s">
        <v>30</v>
      </c>
      <c r="E13" s="13"/>
      <c r="F13" s="13"/>
    </row>
    <row r="14" spans="1:6">
      <c r="A14" s="15" t="s">
        <v>31</v>
      </c>
      <c r="B14" s="13"/>
      <c r="C14" s="13"/>
      <c r="D14" s="16" t="s">
        <v>32</v>
      </c>
      <c r="E14" s="13"/>
      <c r="F14" s="13"/>
    </row>
    <row r="15" spans="1:6">
      <c r="A15" s="15" t="s">
        <v>33</v>
      </c>
      <c r="B15" s="13"/>
      <c r="C15" s="13"/>
      <c r="D15" s="16" t="s">
        <v>34</v>
      </c>
      <c r="E15" s="13"/>
      <c r="F15" s="13"/>
    </row>
    <row r="16" spans="1:6" ht="14.4">
      <c r="A16" s="15" t="s">
        <v>35</v>
      </c>
      <c r="B16" s="13"/>
      <c r="C16" s="13"/>
      <c r="D16" s="16" t="s">
        <v>36</v>
      </c>
      <c r="E16" s="107">
        <v>1056416.76</v>
      </c>
      <c r="F16" s="107">
        <v>1016666.56</v>
      </c>
    </row>
    <row r="17" spans="1:6">
      <c r="A17" s="12" t="s">
        <v>37</v>
      </c>
      <c r="B17" s="13">
        <f>SUM(B18:B24)</f>
        <v>-964885.55</v>
      </c>
      <c r="C17" s="13">
        <f>SUM(C18:C24)</f>
        <v>-483457.36</v>
      </c>
      <c r="D17" s="16" t="s">
        <v>38</v>
      </c>
      <c r="E17" s="13"/>
      <c r="F17" s="13"/>
    </row>
    <row r="18" spans="1:6" ht="14.4">
      <c r="A18" s="18" t="s">
        <v>39</v>
      </c>
      <c r="B18" s="13"/>
      <c r="C18" s="13"/>
      <c r="D18" s="16" t="s">
        <v>40</v>
      </c>
      <c r="E18" s="107">
        <v>-1314173.1399999999</v>
      </c>
      <c r="F18" s="107">
        <v>-691685.93</v>
      </c>
    </row>
    <row r="19" spans="1:6" ht="14.4">
      <c r="A19" s="18" t="s">
        <v>41</v>
      </c>
      <c r="B19" s="107">
        <v>390600.4</v>
      </c>
      <c r="C19" s="107">
        <v>380267.09</v>
      </c>
      <c r="D19" s="14" t="s">
        <v>42</v>
      </c>
      <c r="E19" s="13">
        <f>SUM(E20:E22)</f>
        <v>0</v>
      </c>
      <c r="F19" s="13">
        <f>SUM(F20:F22)</f>
        <v>0</v>
      </c>
    </row>
    <row r="20" spans="1:6" ht="14.4">
      <c r="A20" s="18" t="s">
        <v>43</v>
      </c>
      <c r="B20" s="107">
        <v>-5460.95</v>
      </c>
      <c r="C20" s="107">
        <v>-11460.95</v>
      </c>
      <c r="D20" s="16" t="s">
        <v>44</v>
      </c>
      <c r="E20" s="107">
        <v>0</v>
      </c>
      <c r="F20" s="107">
        <v>0</v>
      </c>
    </row>
    <row r="21" spans="1:6" ht="14.4">
      <c r="A21" s="18" t="s">
        <v>45</v>
      </c>
      <c r="B21" s="107">
        <v>16</v>
      </c>
      <c r="C21" s="107">
        <v>6016</v>
      </c>
      <c r="D21" s="16" t="s">
        <v>46</v>
      </c>
      <c r="E21" s="107">
        <v>0</v>
      </c>
      <c r="F21" s="107">
        <v>0</v>
      </c>
    </row>
    <row r="22" spans="1:6" ht="14.4">
      <c r="A22" s="18" t="s">
        <v>47</v>
      </c>
      <c r="B22" s="107">
        <v>10000</v>
      </c>
      <c r="C22" s="107">
        <v>10000</v>
      </c>
      <c r="D22" s="16" t="s">
        <v>48</v>
      </c>
      <c r="E22" s="107">
        <v>0</v>
      </c>
      <c r="F22" s="107">
        <v>0</v>
      </c>
    </row>
    <row r="23" spans="1:6">
      <c r="A23" s="18" t="s">
        <v>49</v>
      </c>
      <c r="B23" s="13"/>
      <c r="C23" s="13"/>
      <c r="D23" s="14" t="s">
        <v>50</v>
      </c>
      <c r="E23" s="13">
        <f>E24+E25</f>
        <v>0</v>
      </c>
      <c r="F23" s="13">
        <f>F24+F25</f>
        <v>0</v>
      </c>
    </row>
    <row r="24" spans="1:6" ht="14.4">
      <c r="A24" s="18" t="s">
        <v>51</v>
      </c>
      <c r="B24" s="107">
        <v>-1360041</v>
      </c>
      <c r="C24" s="107">
        <v>-868279.5</v>
      </c>
      <c r="D24" s="16" t="s">
        <v>52</v>
      </c>
      <c r="E24" s="107">
        <v>0</v>
      </c>
      <c r="F24" s="107">
        <v>0</v>
      </c>
    </row>
    <row r="25" spans="1:6" ht="14.4">
      <c r="A25" s="12" t="s">
        <v>53</v>
      </c>
      <c r="B25" s="13">
        <f>SUM(B26:B30)</f>
        <v>5447.71</v>
      </c>
      <c r="C25" s="13">
        <f>SUM(C26:C30)</f>
        <v>5447.71</v>
      </c>
      <c r="D25" s="16" t="s">
        <v>54</v>
      </c>
      <c r="E25" s="107">
        <v>0</v>
      </c>
      <c r="F25" s="107">
        <v>0</v>
      </c>
    </row>
    <row r="26" spans="1:6" ht="14.4">
      <c r="A26" s="18" t="s">
        <v>55</v>
      </c>
      <c r="B26" s="13"/>
      <c r="C26" s="13"/>
      <c r="D26" s="14" t="s">
        <v>56</v>
      </c>
      <c r="E26" s="107">
        <v>0</v>
      </c>
      <c r="F26" s="107">
        <v>0</v>
      </c>
    </row>
    <row r="27" spans="1:6" ht="14.4">
      <c r="A27" s="18" t="s">
        <v>57</v>
      </c>
      <c r="B27" s="107">
        <v>5447.71</v>
      </c>
      <c r="C27" s="107">
        <v>5447.71</v>
      </c>
      <c r="D27" s="14" t="s">
        <v>58</v>
      </c>
      <c r="E27" s="13">
        <f>SUM(E28:E30)</f>
        <v>0</v>
      </c>
      <c r="F27" s="13">
        <f>SUM(F28:F30)</f>
        <v>0</v>
      </c>
    </row>
    <row r="28" spans="1:6" ht="14.4">
      <c r="A28" s="18" t="s">
        <v>59</v>
      </c>
      <c r="B28" s="13"/>
      <c r="C28" s="13"/>
      <c r="D28" s="16" t="s">
        <v>60</v>
      </c>
      <c r="E28" s="107">
        <v>0</v>
      </c>
      <c r="F28" s="107">
        <v>0</v>
      </c>
    </row>
    <row r="29" spans="1:6" ht="14.4">
      <c r="A29" s="18" t="s">
        <v>61</v>
      </c>
      <c r="B29" s="13"/>
      <c r="C29" s="13"/>
      <c r="D29" s="16" t="s">
        <v>62</v>
      </c>
      <c r="E29" s="107">
        <v>0</v>
      </c>
      <c r="F29" s="107">
        <v>0</v>
      </c>
    </row>
    <row r="30" spans="1:6" ht="14.4">
      <c r="A30" s="18" t="s">
        <v>63</v>
      </c>
      <c r="B30" s="13"/>
      <c r="C30" s="13"/>
      <c r="D30" s="16" t="s">
        <v>64</v>
      </c>
      <c r="E30" s="107">
        <v>0</v>
      </c>
      <c r="F30" s="107">
        <v>0</v>
      </c>
    </row>
    <row r="31" spans="1:6">
      <c r="A31" s="12" t="s">
        <v>65</v>
      </c>
      <c r="B31" s="13">
        <f>SUM(B32:B36)</f>
        <v>0</v>
      </c>
      <c r="C31" s="13">
        <f>SUM(C32:C36)</f>
        <v>0</v>
      </c>
      <c r="D31" s="14" t="s">
        <v>66</v>
      </c>
      <c r="E31" s="13">
        <f>SUM(E32:E37)</f>
        <v>0</v>
      </c>
      <c r="F31" s="13">
        <f>SUM(F32:F37)</f>
        <v>0</v>
      </c>
    </row>
    <row r="32" spans="1:6" ht="14.4">
      <c r="A32" s="18" t="s">
        <v>67</v>
      </c>
      <c r="B32" s="107">
        <v>0</v>
      </c>
      <c r="C32" s="107">
        <v>0</v>
      </c>
      <c r="D32" s="16" t="s">
        <v>68</v>
      </c>
      <c r="E32" s="13"/>
      <c r="F32" s="13"/>
    </row>
    <row r="33" spans="1:6">
      <c r="A33" s="18" t="s">
        <v>69</v>
      </c>
      <c r="B33" s="13"/>
      <c r="C33" s="13"/>
      <c r="D33" s="16" t="s">
        <v>70</v>
      </c>
      <c r="E33" s="13"/>
      <c r="F33" s="13"/>
    </row>
    <row r="34" spans="1:6">
      <c r="A34" s="18" t="s">
        <v>71</v>
      </c>
      <c r="B34" s="13"/>
      <c r="C34" s="13"/>
      <c r="D34" s="16" t="s">
        <v>72</v>
      </c>
      <c r="E34" s="13"/>
      <c r="F34" s="13"/>
    </row>
    <row r="35" spans="1:6">
      <c r="A35" s="18" t="s">
        <v>73</v>
      </c>
      <c r="B35" s="13"/>
      <c r="C35" s="13"/>
      <c r="D35" s="16" t="s">
        <v>74</v>
      </c>
      <c r="E35" s="13"/>
      <c r="F35" s="13"/>
    </row>
    <row r="36" spans="1:6">
      <c r="A36" s="18" t="s">
        <v>75</v>
      </c>
      <c r="B36" s="13"/>
      <c r="C36" s="13"/>
      <c r="D36" s="16" t="s">
        <v>76</v>
      </c>
      <c r="E36" s="13"/>
      <c r="F36" s="13"/>
    </row>
    <row r="37" spans="1:6" ht="14.4">
      <c r="A37" s="12" t="s">
        <v>77</v>
      </c>
      <c r="B37" s="107">
        <v>0</v>
      </c>
      <c r="C37" s="107">
        <v>0</v>
      </c>
      <c r="D37" s="16" t="s">
        <v>78</v>
      </c>
      <c r="E37" s="13"/>
      <c r="F37" s="13"/>
    </row>
    <row r="38" spans="1:6">
      <c r="A38" s="12" t="s">
        <v>294</v>
      </c>
      <c r="B38" s="13">
        <f>SUM(B39:B40)</f>
        <v>0</v>
      </c>
      <c r="C38" s="13">
        <f>SUM(C39:C40)</f>
        <v>0</v>
      </c>
      <c r="D38" s="14" t="s">
        <v>79</v>
      </c>
      <c r="E38" s="13">
        <f>SUM(E39:E41)</f>
        <v>0</v>
      </c>
      <c r="F38" s="13">
        <f>SUM(F39:F41)</f>
        <v>0</v>
      </c>
    </row>
    <row r="39" spans="1:6" ht="14.4">
      <c r="A39" s="18" t="s">
        <v>80</v>
      </c>
      <c r="B39" s="107">
        <v>0</v>
      </c>
      <c r="C39" s="107">
        <v>0</v>
      </c>
      <c r="D39" s="16" t="s">
        <v>81</v>
      </c>
      <c r="E39" s="107">
        <v>0</v>
      </c>
      <c r="F39" s="107">
        <v>0</v>
      </c>
    </row>
    <row r="40" spans="1:6" ht="14.4">
      <c r="A40" s="18" t="s">
        <v>82</v>
      </c>
      <c r="B40" s="107">
        <v>0</v>
      </c>
      <c r="C40" s="107">
        <v>0</v>
      </c>
      <c r="D40" s="16" t="s">
        <v>83</v>
      </c>
      <c r="E40" s="107">
        <v>0</v>
      </c>
      <c r="F40" s="107">
        <v>0</v>
      </c>
    </row>
    <row r="41" spans="1:6" ht="14.4">
      <c r="A41" s="12" t="s">
        <v>84</v>
      </c>
      <c r="B41" s="13">
        <f>SUM(B42:B45)</f>
        <v>0</v>
      </c>
      <c r="C41" s="13">
        <f>SUM(C42:C45)</f>
        <v>0</v>
      </c>
      <c r="D41" s="16" t="s">
        <v>85</v>
      </c>
      <c r="E41" s="107">
        <v>0</v>
      </c>
      <c r="F41" s="107">
        <v>0</v>
      </c>
    </row>
    <row r="42" spans="1:6">
      <c r="A42" s="18" t="s">
        <v>86</v>
      </c>
      <c r="B42" s="13"/>
      <c r="C42" s="13"/>
      <c r="D42" s="14" t="s">
        <v>87</v>
      </c>
      <c r="E42" s="13">
        <f>SUM(E43:E45)</f>
        <v>0</v>
      </c>
      <c r="F42" s="13">
        <f>SUM(F43:F45)</f>
        <v>0</v>
      </c>
    </row>
    <row r="43" spans="1:6" ht="14.4">
      <c r="A43" s="18" t="s">
        <v>88</v>
      </c>
      <c r="B43" s="13"/>
      <c r="C43" s="13"/>
      <c r="D43" s="16" t="s">
        <v>89</v>
      </c>
      <c r="E43" s="107">
        <v>0</v>
      </c>
      <c r="F43" s="107">
        <v>0</v>
      </c>
    </row>
    <row r="44" spans="1:6" ht="14.4">
      <c r="A44" s="18" t="s">
        <v>90</v>
      </c>
      <c r="B44" s="13"/>
      <c r="C44" s="13"/>
      <c r="D44" s="16" t="s">
        <v>91</v>
      </c>
      <c r="E44" s="107">
        <v>0</v>
      </c>
      <c r="F44" s="107">
        <v>0</v>
      </c>
    </row>
    <row r="45" spans="1:6" ht="14.4">
      <c r="A45" s="18" t="s">
        <v>92</v>
      </c>
      <c r="B45" s="13"/>
      <c r="C45" s="13"/>
      <c r="D45" s="16" t="s">
        <v>93</v>
      </c>
      <c r="E45" s="107">
        <v>0</v>
      </c>
      <c r="F45" s="107">
        <v>0</v>
      </c>
    </row>
    <row r="46" spans="1:6">
      <c r="A46" s="10"/>
      <c r="B46" s="19"/>
      <c r="C46" s="19"/>
      <c r="D46" s="20"/>
      <c r="E46" s="19"/>
      <c r="F46" s="19"/>
    </row>
    <row r="47" spans="1:6" ht="14.4">
      <c r="A47" s="21" t="s">
        <v>94</v>
      </c>
      <c r="B47" s="22">
        <f>B9+B17+B25+B31+B37+B38+B41</f>
        <v>627246.86999999988</v>
      </c>
      <c r="C47" s="22">
        <f>C9+C17+C25+C31+C37+C38+C41</f>
        <v>999616.08</v>
      </c>
      <c r="D47" s="23" t="s">
        <v>95</v>
      </c>
      <c r="E47" s="22">
        <f>E9+E19+E23+E26+E27+E31+E38+E42</f>
        <v>9398818.8499999996</v>
      </c>
      <c r="F47" s="22">
        <f>F9+F19+F23+F26+F27+F31+F38+F42</f>
        <v>10320440.59</v>
      </c>
    </row>
    <row r="48" spans="1:6">
      <c r="A48" s="10"/>
      <c r="B48" s="19"/>
      <c r="C48" s="19"/>
      <c r="D48" s="20"/>
      <c r="E48" s="19"/>
      <c r="F48" s="19"/>
    </row>
    <row r="49" spans="1:6" ht="14.4">
      <c r="A49" s="9" t="s">
        <v>96</v>
      </c>
      <c r="B49" s="19"/>
      <c r="C49" s="19"/>
      <c r="D49" s="23" t="s">
        <v>97</v>
      </c>
      <c r="E49" s="19"/>
      <c r="F49" s="19"/>
    </row>
    <row r="50" spans="1:6" ht="14.4">
      <c r="A50" s="12" t="s">
        <v>98</v>
      </c>
      <c r="B50" s="107">
        <v>0</v>
      </c>
      <c r="C50" s="107">
        <v>0</v>
      </c>
      <c r="D50" s="14" t="s">
        <v>99</v>
      </c>
      <c r="E50" s="107">
        <v>0</v>
      </c>
      <c r="F50" s="107">
        <v>0</v>
      </c>
    </row>
    <row r="51" spans="1:6" ht="14.4">
      <c r="A51" s="12" t="s">
        <v>100</v>
      </c>
      <c r="B51" s="107">
        <v>0</v>
      </c>
      <c r="C51" s="107">
        <v>0</v>
      </c>
      <c r="D51" s="14" t="s">
        <v>101</v>
      </c>
      <c r="E51" s="107">
        <v>0</v>
      </c>
      <c r="F51" s="107">
        <v>0</v>
      </c>
    </row>
    <row r="52" spans="1:6" ht="14.4">
      <c r="A52" s="12" t="s">
        <v>102</v>
      </c>
      <c r="B52" s="107">
        <v>2835870.16</v>
      </c>
      <c r="C52" s="107">
        <v>2835870.16</v>
      </c>
      <c r="D52" s="14" t="s">
        <v>103</v>
      </c>
      <c r="E52" s="107">
        <v>0</v>
      </c>
      <c r="F52" s="107">
        <v>0</v>
      </c>
    </row>
    <row r="53" spans="1:6" ht="14.4">
      <c r="A53" s="12" t="s">
        <v>104</v>
      </c>
      <c r="B53" s="107">
        <v>2724068.1</v>
      </c>
      <c r="C53" s="107">
        <v>2659755.4</v>
      </c>
      <c r="D53" s="14" t="s">
        <v>105</v>
      </c>
      <c r="E53" s="107">
        <v>0</v>
      </c>
      <c r="F53" s="107">
        <v>0</v>
      </c>
    </row>
    <row r="54" spans="1:6" ht="14.4">
      <c r="A54" s="12" t="s">
        <v>106</v>
      </c>
      <c r="B54" s="107">
        <v>0</v>
      </c>
      <c r="C54" s="107">
        <v>0</v>
      </c>
      <c r="D54" s="14" t="s">
        <v>107</v>
      </c>
      <c r="E54" s="107">
        <v>0</v>
      </c>
      <c r="F54" s="107">
        <v>0</v>
      </c>
    </row>
    <row r="55" spans="1:6" ht="14.4">
      <c r="A55" s="12" t="s">
        <v>108</v>
      </c>
      <c r="B55" s="107">
        <v>-158362.89000000001</v>
      </c>
      <c r="C55" s="107">
        <v>-158362.89000000001</v>
      </c>
      <c r="D55" s="24" t="s">
        <v>109</v>
      </c>
      <c r="E55" s="107">
        <v>0</v>
      </c>
      <c r="F55" s="107">
        <v>0</v>
      </c>
    </row>
    <row r="56" spans="1:6" ht="14.4">
      <c r="A56" s="12" t="s">
        <v>110</v>
      </c>
      <c r="B56" s="107">
        <v>178703.41</v>
      </c>
      <c r="C56" s="107">
        <v>178703.41</v>
      </c>
      <c r="D56" s="20"/>
      <c r="E56" s="19"/>
      <c r="F56" s="19"/>
    </row>
    <row r="57" spans="1:6" ht="14.4">
      <c r="A57" s="12" t="s">
        <v>111</v>
      </c>
      <c r="B57" s="107">
        <v>0</v>
      </c>
      <c r="C57" s="107">
        <v>0</v>
      </c>
      <c r="D57" s="23" t="s">
        <v>112</v>
      </c>
      <c r="E57" s="22">
        <f>SUM(E50:E55)</f>
        <v>0</v>
      </c>
      <c r="F57" s="22">
        <f>SUM(F50:F55)</f>
        <v>0</v>
      </c>
    </row>
    <row r="58" spans="1:6" ht="14.4">
      <c r="A58" s="12" t="s">
        <v>113</v>
      </c>
      <c r="B58" s="107">
        <v>0</v>
      </c>
      <c r="C58" s="107">
        <v>0</v>
      </c>
      <c r="D58" s="20"/>
      <c r="E58" s="19"/>
      <c r="F58" s="19"/>
    </row>
    <row r="59" spans="1:6" ht="14.4">
      <c r="A59" s="10"/>
      <c r="B59" s="19"/>
      <c r="C59" s="19"/>
      <c r="D59" s="23" t="s">
        <v>114</v>
      </c>
      <c r="E59" s="22">
        <f>E47+E57</f>
        <v>9398818.8499999996</v>
      </c>
      <c r="F59" s="22">
        <f>F47+F57</f>
        <v>10320440.59</v>
      </c>
    </row>
    <row r="60" spans="1:6" ht="14.4">
      <c r="A60" s="21" t="s">
        <v>115</v>
      </c>
      <c r="B60" s="22">
        <f>SUM(B50:B58)</f>
        <v>5580278.7800000003</v>
      </c>
      <c r="C60" s="22">
        <f>SUM(C50:C58)</f>
        <v>5515966.080000001</v>
      </c>
      <c r="D60" s="20"/>
      <c r="E60" s="19"/>
      <c r="F60" s="19"/>
    </row>
    <row r="61" spans="1:6" ht="14.4">
      <c r="A61" s="10"/>
      <c r="B61" s="19"/>
      <c r="C61" s="19"/>
      <c r="D61" s="25" t="s">
        <v>116</v>
      </c>
      <c r="E61" s="19"/>
      <c r="F61" s="19"/>
    </row>
    <row r="62" spans="1:6" ht="14.4">
      <c r="A62" s="21" t="s">
        <v>117</v>
      </c>
      <c r="B62" s="22">
        <f>SUM(B47+B60)</f>
        <v>6207525.6500000004</v>
      </c>
      <c r="C62" s="22">
        <f>SUM(C47+C60)</f>
        <v>6515582.1600000011</v>
      </c>
      <c r="D62" s="20"/>
      <c r="E62" s="19"/>
      <c r="F62" s="19"/>
    </row>
    <row r="63" spans="1:6">
      <c r="A63" s="10"/>
      <c r="B63" s="26"/>
      <c r="C63" s="26"/>
      <c r="D63" s="27" t="s">
        <v>118</v>
      </c>
      <c r="E63" s="13">
        <f>SUM(E64:E66)</f>
        <v>2401985.46</v>
      </c>
      <c r="F63" s="13">
        <f>SUM(F64:F66)</f>
        <v>2401985.46</v>
      </c>
    </row>
    <row r="64" spans="1:6" ht="14.4">
      <c r="A64" s="10"/>
      <c r="B64" s="26"/>
      <c r="C64" s="26"/>
      <c r="D64" s="28" t="s">
        <v>119</v>
      </c>
      <c r="E64" s="107">
        <v>2401985.46</v>
      </c>
      <c r="F64" s="107">
        <v>2401985.46</v>
      </c>
    </row>
    <row r="65" spans="1:6" ht="14.4">
      <c r="A65" s="10"/>
      <c r="B65" s="26"/>
      <c r="C65" s="26"/>
      <c r="D65" s="29" t="s">
        <v>120</v>
      </c>
      <c r="E65" s="107">
        <v>0</v>
      </c>
      <c r="F65" s="107">
        <v>0</v>
      </c>
    </row>
    <row r="66" spans="1:6" ht="14.4">
      <c r="A66" s="10"/>
      <c r="B66" s="26"/>
      <c r="C66" s="26"/>
      <c r="D66" s="28" t="s">
        <v>121</v>
      </c>
      <c r="E66" s="107">
        <v>0</v>
      </c>
      <c r="F66" s="107">
        <v>0</v>
      </c>
    </row>
    <row r="67" spans="1:6">
      <c r="A67" s="10"/>
      <c r="B67" s="26"/>
      <c r="C67" s="26"/>
      <c r="D67" s="20"/>
      <c r="E67" s="19"/>
      <c r="F67" s="19"/>
    </row>
    <row r="68" spans="1:6">
      <c r="A68" s="10"/>
      <c r="B68" s="26"/>
      <c r="C68" s="26"/>
      <c r="D68" s="27" t="s">
        <v>122</v>
      </c>
      <c r="E68" s="13">
        <f>SUM(E69:E73)</f>
        <v>-5593278.6600000001</v>
      </c>
      <c r="F68" s="13">
        <f>SUM(F69:F73)</f>
        <v>-5824439.1899999995</v>
      </c>
    </row>
    <row r="69" spans="1:6" ht="14.4">
      <c r="A69" s="30"/>
      <c r="B69" s="26"/>
      <c r="C69" s="26"/>
      <c r="D69" s="28" t="s">
        <v>123</v>
      </c>
      <c r="E69" s="107">
        <v>613565.23</v>
      </c>
      <c r="F69" s="107">
        <v>641854.31999999995</v>
      </c>
    </row>
    <row r="70" spans="1:6" ht="14.4">
      <c r="A70" s="30"/>
      <c r="B70" s="26"/>
      <c r="C70" s="26"/>
      <c r="D70" s="28" t="s">
        <v>124</v>
      </c>
      <c r="E70" s="107">
        <v>-8661095.2200000007</v>
      </c>
      <c r="F70" s="107">
        <v>-8920544.8399999999</v>
      </c>
    </row>
    <row r="71" spans="1:6" ht="14.4">
      <c r="A71" s="30"/>
      <c r="B71" s="26"/>
      <c r="C71" s="26"/>
      <c r="D71" s="28" t="s">
        <v>125</v>
      </c>
      <c r="E71" s="107">
        <v>0</v>
      </c>
      <c r="F71" s="107">
        <v>0</v>
      </c>
    </row>
    <row r="72" spans="1:6" ht="14.4">
      <c r="A72" s="30"/>
      <c r="B72" s="26"/>
      <c r="C72" s="26"/>
      <c r="D72" s="28" t="s">
        <v>126</v>
      </c>
      <c r="E72" s="107">
        <v>0</v>
      </c>
      <c r="F72" s="107">
        <v>0</v>
      </c>
    </row>
    <row r="73" spans="1:6" ht="14.4">
      <c r="A73" s="30"/>
      <c r="B73" s="26"/>
      <c r="C73" s="26"/>
      <c r="D73" s="28" t="s">
        <v>127</v>
      </c>
      <c r="E73" s="107">
        <v>2454251.33</v>
      </c>
      <c r="F73" s="107">
        <v>2454251.33</v>
      </c>
    </row>
    <row r="74" spans="1:6">
      <c r="A74" s="30"/>
      <c r="B74" s="26"/>
      <c r="C74" s="26"/>
      <c r="D74" s="20"/>
      <c r="E74" s="19"/>
      <c r="F74" s="19"/>
    </row>
    <row r="75" spans="1:6">
      <c r="A75" s="30"/>
      <c r="B75" s="26"/>
      <c r="C75" s="26"/>
      <c r="D75" s="27" t="s">
        <v>295</v>
      </c>
      <c r="E75" s="13">
        <f>E76+E77</f>
        <v>0</v>
      </c>
      <c r="F75" s="13">
        <f>F76+F77</f>
        <v>0</v>
      </c>
    </row>
    <row r="76" spans="1:6" ht="14.4">
      <c r="A76" s="30"/>
      <c r="B76" s="26"/>
      <c r="C76" s="26"/>
      <c r="D76" s="14" t="s">
        <v>128</v>
      </c>
      <c r="E76" s="107">
        <v>0</v>
      </c>
      <c r="F76" s="107">
        <v>0</v>
      </c>
    </row>
    <row r="77" spans="1:6" ht="14.4">
      <c r="A77" s="30"/>
      <c r="B77" s="26"/>
      <c r="C77" s="26"/>
      <c r="D77" s="14" t="s">
        <v>129</v>
      </c>
      <c r="E77" s="107">
        <v>0</v>
      </c>
      <c r="F77" s="107">
        <v>0</v>
      </c>
    </row>
    <row r="78" spans="1:6">
      <c r="A78" s="30"/>
      <c r="B78" s="26"/>
      <c r="C78" s="26"/>
      <c r="D78" s="20"/>
      <c r="E78" s="19"/>
      <c r="F78" s="19"/>
    </row>
    <row r="79" spans="1:6" ht="14.4">
      <c r="A79" s="30"/>
      <c r="B79" s="26"/>
      <c r="C79" s="26"/>
      <c r="D79" s="23" t="s">
        <v>130</v>
      </c>
      <c r="E79" s="22">
        <f>E63+E68+E75</f>
        <v>-3191293.2</v>
      </c>
      <c r="F79" s="22">
        <f>F63+F68+F75</f>
        <v>-3422453.7299999995</v>
      </c>
    </row>
    <row r="80" spans="1:6">
      <c r="A80" s="30"/>
      <c r="B80" s="26"/>
      <c r="C80" s="26"/>
      <c r="D80" s="20"/>
      <c r="E80" s="19"/>
      <c r="F80" s="19"/>
    </row>
    <row r="81" spans="1:8" ht="14.4">
      <c r="A81" s="30"/>
      <c r="B81" s="26"/>
      <c r="C81" s="26"/>
      <c r="D81" s="23" t="s">
        <v>131</v>
      </c>
      <c r="E81" s="22">
        <f>E59+E79</f>
        <v>6207525.6499999994</v>
      </c>
      <c r="F81" s="22">
        <f>F59+F79</f>
        <v>6897986.8600000003</v>
      </c>
    </row>
    <row r="82" spans="1:8">
      <c r="A82" s="31"/>
      <c r="B82" s="32"/>
      <c r="C82" s="32"/>
      <c r="D82" s="33"/>
      <c r="E82" s="33"/>
      <c r="F82" s="33"/>
    </row>
    <row r="83" spans="1:8">
      <c r="A83" s="34"/>
      <c r="D83" s="34"/>
    </row>
    <row r="84" spans="1:8">
      <c r="A84" s="34"/>
      <c r="D84" s="34"/>
    </row>
    <row r="85" spans="1:8">
      <c r="A85" s="34"/>
      <c r="D85" s="34"/>
    </row>
    <row r="86" spans="1:8">
      <c r="A86" s="34"/>
      <c r="D86" s="34"/>
    </row>
    <row r="87" spans="1:8">
      <c r="A87" s="34"/>
      <c r="D87" s="34"/>
    </row>
    <row r="88" spans="1:8">
      <c r="A88" s="98" t="s">
        <v>331</v>
      </c>
      <c r="D88" s="98" t="s">
        <v>332</v>
      </c>
    </row>
    <row r="89" spans="1:8">
      <c r="A89" s="98" t="s">
        <v>333</v>
      </c>
      <c r="D89" s="98" t="s">
        <v>334</v>
      </c>
    </row>
    <row r="90" spans="1:8">
      <c r="A90" s="98" t="s">
        <v>335</v>
      </c>
      <c r="D90" s="98" t="s">
        <v>336</v>
      </c>
    </row>
    <row r="91" spans="1:8">
      <c r="A91" s="34"/>
      <c r="D91" s="34"/>
    </row>
    <row r="92" spans="1:8">
      <c r="A92" s="34"/>
      <c r="D92" s="34"/>
      <c r="H92" s="35"/>
    </row>
    <row r="93" spans="1:8">
      <c r="A93" s="34"/>
      <c r="D93" s="34"/>
    </row>
    <row r="94" spans="1:8">
      <c r="A94" s="34"/>
      <c r="D94" s="34"/>
    </row>
    <row r="95" spans="1:8">
      <c r="A95" s="34"/>
      <c r="D95" s="34"/>
    </row>
    <row r="96" spans="1:8">
      <c r="A96" s="34"/>
      <c r="D96" s="34"/>
    </row>
    <row r="97" spans="1:4">
      <c r="A97" s="34"/>
      <c r="D97" s="34"/>
    </row>
    <row r="98" spans="1:4">
      <c r="A98" s="34"/>
      <c r="D98" s="34"/>
    </row>
    <row r="99" spans="1:4">
      <c r="A99" s="34"/>
      <c r="D99" s="34"/>
    </row>
    <row r="100" spans="1:4">
      <c r="A100" s="34"/>
      <c r="D100" s="34"/>
    </row>
    <row r="101" spans="1:4">
      <c r="A101" s="34"/>
      <c r="D101" s="34"/>
    </row>
    <row r="102" spans="1:4">
      <c r="A102" s="34"/>
      <c r="D102" s="34"/>
    </row>
    <row r="103" spans="1:4">
      <c r="A103" s="34"/>
      <c r="D103" s="34"/>
    </row>
    <row r="104" spans="1:4">
      <c r="A104" s="34"/>
      <c r="D104" s="34"/>
    </row>
    <row r="105" spans="1:4">
      <c r="A105" s="34"/>
      <c r="D105" s="34"/>
    </row>
    <row r="106" spans="1:4">
      <c r="A106" s="34"/>
      <c r="D106" s="34"/>
    </row>
    <row r="107" spans="1:4">
      <c r="A107" s="34"/>
      <c r="D107" s="34"/>
    </row>
    <row r="108" spans="1:4">
      <c r="A108" s="34"/>
      <c r="D108" s="34"/>
    </row>
    <row r="109" spans="1:4">
      <c r="A109" s="34"/>
      <c r="D109" s="34"/>
    </row>
    <row r="110" spans="1:4">
      <c r="A110" s="34"/>
      <c r="D110" s="34"/>
    </row>
    <row r="111" spans="1:4">
      <c r="A111" s="34"/>
      <c r="D111" s="34"/>
    </row>
    <row r="112" spans="1:4">
      <c r="A112" s="34"/>
      <c r="D112" s="34"/>
    </row>
    <row r="113" spans="1:4">
      <c r="A113" s="34"/>
      <c r="D113" s="34"/>
    </row>
    <row r="114" spans="1:4">
      <c r="A114" s="34"/>
      <c r="D114" s="34"/>
    </row>
    <row r="115" spans="1:4">
      <c r="A115" s="34"/>
      <c r="D115" s="34"/>
    </row>
    <row r="116" spans="1:4">
      <c r="A116" s="34"/>
      <c r="D116" s="34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workbookViewId="0">
      <selection sqref="A1:H53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17.218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8" ht="64.2" customHeight="1">
      <c r="A1" s="151" t="s">
        <v>296</v>
      </c>
      <c r="B1" s="151"/>
      <c r="C1" s="151"/>
      <c r="D1" s="151"/>
      <c r="E1" s="151"/>
      <c r="F1" s="151"/>
      <c r="G1" s="151"/>
      <c r="H1" s="151"/>
    </row>
    <row r="2" spans="1:8" ht="14.4">
      <c r="A2" s="137" t="s">
        <v>290</v>
      </c>
      <c r="B2" s="138"/>
      <c r="C2" s="138"/>
      <c r="D2" s="138"/>
      <c r="E2" s="138"/>
      <c r="F2" s="138"/>
      <c r="G2" s="138"/>
      <c r="H2" s="139"/>
    </row>
    <row r="3" spans="1:8" ht="14.4">
      <c r="A3" s="140" t="s">
        <v>297</v>
      </c>
      <c r="B3" s="141"/>
      <c r="C3" s="141"/>
      <c r="D3" s="141"/>
      <c r="E3" s="141"/>
      <c r="F3" s="141"/>
      <c r="G3" s="141"/>
      <c r="H3" s="142"/>
    </row>
    <row r="4" spans="1:8" ht="14.4">
      <c r="A4" s="143" t="s">
        <v>346</v>
      </c>
      <c r="B4" s="144"/>
      <c r="C4" s="144"/>
      <c r="D4" s="144"/>
      <c r="E4" s="144"/>
      <c r="F4" s="144"/>
      <c r="G4" s="144"/>
      <c r="H4" s="145"/>
    </row>
    <row r="5" spans="1:8" ht="14.4">
      <c r="A5" s="146" t="s">
        <v>292</v>
      </c>
      <c r="B5" s="147"/>
      <c r="C5" s="147"/>
      <c r="D5" s="147"/>
      <c r="E5" s="147"/>
      <c r="F5" s="147"/>
      <c r="G5" s="147"/>
      <c r="H5" s="148"/>
    </row>
    <row r="6" spans="1:8" ht="57.6">
      <c r="A6" s="99" t="s">
        <v>155</v>
      </c>
      <c r="B6" s="100" t="s">
        <v>298</v>
      </c>
      <c r="C6" s="99" t="s">
        <v>156</v>
      </c>
      <c r="D6" s="99" t="s">
        <v>157</v>
      </c>
      <c r="E6" s="99" t="s">
        <v>158</v>
      </c>
      <c r="F6" s="99" t="s">
        <v>159</v>
      </c>
      <c r="G6" s="99" t="s">
        <v>160</v>
      </c>
      <c r="H6" s="101" t="s">
        <v>161</v>
      </c>
    </row>
    <row r="7" spans="1:8">
      <c r="A7" s="30"/>
      <c r="B7" s="30"/>
      <c r="C7" s="30"/>
      <c r="D7" s="30"/>
      <c r="E7" s="30"/>
      <c r="F7" s="30"/>
      <c r="G7" s="30"/>
      <c r="H7" s="30"/>
    </row>
    <row r="8" spans="1:8" ht="14.4">
      <c r="A8" s="38" t="s">
        <v>132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</row>
    <row r="9" spans="1:8">
      <c r="A9" s="39" t="s">
        <v>133</v>
      </c>
      <c r="B9" s="13">
        <f>SUM(B10:B12)</f>
        <v>0</v>
      </c>
      <c r="C9" s="13">
        <f t="shared" ref="C9:H13" si="1">SUM(C10:C12)</f>
        <v>0</v>
      </c>
      <c r="D9" s="13">
        <f t="shared" si="1"/>
        <v>0</v>
      </c>
      <c r="E9" s="13">
        <f t="shared" si="1"/>
        <v>0</v>
      </c>
      <c r="F9" s="13">
        <f>B9+C9-D9+E9</f>
        <v>0</v>
      </c>
      <c r="G9" s="13">
        <f t="shared" si="1"/>
        <v>0</v>
      </c>
      <c r="H9" s="13">
        <f t="shared" si="1"/>
        <v>0</v>
      </c>
    </row>
    <row r="10" spans="1:8" ht="14.4">
      <c r="A10" s="40" t="s">
        <v>134</v>
      </c>
      <c r="B10" s="13"/>
      <c r="C10" s="13"/>
      <c r="D10" s="17">
        <v>0</v>
      </c>
      <c r="E10" s="13"/>
      <c r="F10" s="17">
        <v>0</v>
      </c>
      <c r="G10" s="13"/>
      <c r="H10" s="13"/>
    </row>
    <row r="11" spans="1:8">
      <c r="A11" s="40" t="s">
        <v>135</v>
      </c>
      <c r="B11" s="13"/>
      <c r="C11" s="13"/>
      <c r="D11" s="13"/>
      <c r="E11" s="13"/>
      <c r="F11" s="13">
        <f>B11+C11-D11+E11</f>
        <v>0</v>
      </c>
      <c r="G11" s="13"/>
      <c r="H11" s="13"/>
    </row>
    <row r="12" spans="1:8">
      <c r="A12" s="40" t="s">
        <v>136</v>
      </c>
      <c r="B12" s="13"/>
      <c r="C12" s="13"/>
      <c r="D12" s="13"/>
      <c r="E12" s="13"/>
      <c r="F12" s="13">
        <f>B12+C12-D12+E12</f>
        <v>0</v>
      </c>
      <c r="G12" s="13"/>
      <c r="H12" s="13"/>
    </row>
    <row r="13" spans="1:8">
      <c r="A13" s="39" t="s">
        <v>137</v>
      </c>
      <c r="B13" s="13">
        <f>SUM(B14:B16)</f>
        <v>0</v>
      </c>
      <c r="C13" s="13">
        <f t="shared" ref="C13:H13" si="2">SUM(C14:C16)</f>
        <v>0</v>
      </c>
      <c r="D13" s="13">
        <f t="shared" si="2"/>
        <v>0</v>
      </c>
      <c r="E13" s="13">
        <f t="shared" si="2"/>
        <v>0</v>
      </c>
      <c r="F13" s="13">
        <f t="shared" ref="F13" si="3">B13+C13-D13+E13</f>
        <v>0</v>
      </c>
      <c r="G13" s="13">
        <f t="shared" si="1"/>
        <v>0</v>
      </c>
      <c r="H13" s="13">
        <f t="shared" si="2"/>
        <v>0</v>
      </c>
    </row>
    <row r="14" spans="1:8" ht="14.4">
      <c r="A14" s="40" t="s">
        <v>138</v>
      </c>
      <c r="B14" s="17">
        <v>0</v>
      </c>
      <c r="C14" s="17">
        <v>0</v>
      </c>
      <c r="D14" s="13"/>
      <c r="E14" s="13"/>
      <c r="F14" s="13">
        <f>B14+C14-D14+E14</f>
        <v>0</v>
      </c>
      <c r="G14" s="13"/>
      <c r="H14" s="13"/>
    </row>
    <row r="15" spans="1:8" ht="14.4">
      <c r="A15" s="40" t="s">
        <v>139</v>
      </c>
      <c r="B15" s="17">
        <v>0</v>
      </c>
      <c r="C15" s="17">
        <v>0</v>
      </c>
      <c r="D15" s="13"/>
      <c r="E15" s="13"/>
      <c r="F15" s="13">
        <f>B15+C15-D15+E15</f>
        <v>0</v>
      </c>
      <c r="G15" s="13"/>
      <c r="H15" s="13"/>
    </row>
    <row r="16" spans="1:8" ht="14.4">
      <c r="A16" s="40" t="s">
        <v>140</v>
      </c>
      <c r="B16" s="17">
        <v>0</v>
      </c>
      <c r="C16" s="17">
        <v>0</v>
      </c>
      <c r="D16" s="13"/>
      <c r="E16" s="13"/>
      <c r="F16" s="13">
        <f>B16+C16-D16+E16</f>
        <v>0</v>
      </c>
      <c r="G16" s="13"/>
      <c r="H16" s="13"/>
    </row>
    <row r="17" spans="1:8">
      <c r="A17" s="10"/>
      <c r="B17" s="41"/>
      <c r="C17" s="41"/>
      <c r="D17" s="41"/>
      <c r="E17" s="41"/>
      <c r="F17" s="41"/>
      <c r="G17" s="41"/>
      <c r="H17" s="41"/>
    </row>
    <row r="18" spans="1:8" ht="14.4">
      <c r="A18" s="38" t="s">
        <v>141</v>
      </c>
      <c r="B18" s="22"/>
      <c r="C18" s="42"/>
      <c r="D18" s="42"/>
      <c r="E18" s="42"/>
      <c r="F18" s="22">
        <f t="shared" ref="F18" si="4">B18+C18-D18+E18</f>
        <v>0</v>
      </c>
      <c r="G18" s="42"/>
      <c r="H18" s="42"/>
    </row>
    <row r="19" spans="1:8">
      <c r="A19" s="7"/>
      <c r="B19" s="43"/>
      <c r="C19" s="43"/>
      <c r="D19" s="43"/>
      <c r="E19" s="43"/>
      <c r="F19" s="43"/>
      <c r="G19" s="43"/>
      <c r="H19" s="43"/>
    </row>
    <row r="20" spans="1:8" ht="14.4">
      <c r="A20" s="38" t="s">
        <v>142</v>
      </c>
      <c r="B20" s="22">
        <f>B8+B18</f>
        <v>0</v>
      </c>
      <c r="C20" s="22">
        <f t="shared" ref="C20:H20" si="5">C8+C18</f>
        <v>0</v>
      </c>
      <c r="D20" s="22">
        <f t="shared" si="5"/>
        <v>0</v>
      </c>
      <c r="E20" s="22">
        <f t="shared" si="5"/>
        <v>0</v>
      </c>
      <c r="F20" s="22">
        <f>F8+F18</f>
        <v>0</v>
      </c>
      <c r="G20" s="22">
        <f t="shared" si="5"/>
        <v>0</v>
      </c>
      <c r="H20" s="22">
        <f t="shared" si="5"/>
        <v>0</v>
      </c>
    </row>
    <row r="21" spans="1:8">
      <c r="A21" s="10"/>
      <c r="B21" s="19"/>
      <c r="C21" s="19"/>
      <c r="D21" s="19"/>
      <c r="E21" s="19"/>
      <c r="F21" s="19"/>
      <c r="G21" s="19"/>
      <c r="H21" s="19"/>
    </row>
    <row r="22" spans="1:8" ht="16.2">
      <c r="A22" s="38" t="s">
        <v>299</v>
      </c>
      <c r="B22" s="22">
        <f t="shared" ref="B22:H22" si="6">SUM(B23:B25)</f>
        <v>0</v>
      </c>
      <c r="C22" s="22">
        <f t="shared" si="6"/>
        <v>0</v>
      </c>
      <c r="D22" s="22">
        <f t="shared" si="6"/>
        <v>0</v>
      </c>
      <c r="E22" s="22">
        <f t="shared" si="6"/>
        <v>0</v>
      </c>
      <c r="F22" s="22">
        <f t="shared" si="6"/>
        <v>0</v>
      </c>
      <c r="G22" s="22">
        <f t="shared" si="6"/>
        <v>0</v>
      </c>
      <c r="H22" s="22">
        <f t="shared" si="6"/>
        <v>0</v>
      </c>
    </row>
    <row r="23" spans="1:8">
      <c r="A23" s="44" t="s">
        <v>143</v>
      </c>
      <c r="B23" s="13"/>
      <c r="C23" s="13"/>
      <c r="D23" s="13"/>
      <c r="E23" s="13"/>
      <c r="F23" s="13">
        <f>B23+C23-D23+E23</f>
        <v>0</v>
      </c>
      <c r="G23" s="13"/>
      <c r="H23" s="13"/>
    </row>
    <row r="24" spans="1:8">
      <c r="A24" s="44" t="s">
        <v>144</v>
      </c>
      <c r="B24" s="13"/>
      <c r="C24" s="13"/>
      <c r="D24" s="13"/>
      <c r="E24" s="13"/>
      <c r="F24" s="13">
        <f>B24+C24-D24+E24</f>
        <v>0</v>
      </c>
      <c r="G24" s="13"/>
      <c r="H24" s="13"/>
    </row>
    <row r="25" spans="1:8">
      <c r="A25" s="44" t="s">
        <v>145</v>
      </c>
      <c r="B25" s="13"/>
      <c r="C25" s="13"/>
      <c r="D25" s="13"/>
      <c r="E25" s="13"/>
      <c r="F25" s="13">
        <f>B25+C25-D25+E25</f>
        <v>0</v>
      </c>
      <c r="G25" s="13"/>
      <c r="H25" s="13"/>
    </row>
    <row r="26" spans="1:8" ht="14.4">
      <c r="A26" s="45" t="s">
        <v>300</v>
      </c>
      <c r="B26" s="19"/>
      <c r="C26" s="19"/>
      <c r="D26" s="19"/>
      <c r="E26" s="19"/>
      <c r="F26" s="19"/>
      <c r="G26" s="19"/>
      <c r="H26" s="19"/>
    </row>
    <row r="27" spans="1:8" ht="16.2">
      <c r="A27" s="38" t="s">
        <v>301</v>
      </c>
      <c r="B27" s="22">
        <f>SUM(B28:B30)</f>
        <v>0</v>
      </c>
      <c r="C27" s="22">
        <f t="shared" ref="C27:H27" si="7">SUM(C28:C30)</f>
        <v>0</v>
      </c>
      <c r="D27" s="22">
        <f t="shared" si="7"/>
        <v>0</v>
      </c>
      <c r="E27" s="22">
        <f t="shared" si="7"/>
        <v>0</v>
      </c>
      <c r="F27" s="22">
        <f t="shared" si="7"/>
        <v>0</v>
      </c>
      <c r="G27" s="22">
        <f t="shared" si="7"/>
        <v>0</v>
      </c>
      <c r="H27" s="22">
        <f t="shared" si="7"/>
        <v>0</v>
      </c>
    </row>
    <row r="28" spans="1:8" ht="13.2" customHeight="1">
      <c r="A28" s="44" t="s">
        <v>146</v>
      </c>
      <c r="B28" s="13"/>
      <c r="C28" s="13"/>
      <c r="D28" s="13"/>
      <c r="E28" s="13"/>
      <c r="F28" s="13">
        <f>B28+C28-D28+E28</f>
        <v>0</v>
      </c>
      <c r="G28" s="13"/>
      <c r="H28" s="13"/>
    </row>
    <row r="29" spans="1:8">
      <c r="A29" s="44" t="s">
        <v>147</v>
      </c>
      <c r="B29" s="13"/>
      <c r="C29" s="13"/>
      <c r="D29" s="13"/>
      <c r="E29" s="13"/>
      <c r="F29" s="13">
        <f>B29+C29-D29+E29</f>
        <v>0</v>
      </c>
      <c r="G29" s="13"/>
      <c r="H29" s="13"/>
    </row>
    <row r="30" spans="1:8">
      <c r="A30" s="44" t="s">
        <v>148</v>
      </c>
      <c r="B30" s="13"/>
      <c r="C30" s="13"/>
      <c r="D30" s="13"/>
      <c r="E30" s="13"/>
      <c r="F30" s="13">
        <f>B30+C30-D30+E30</f>
        <v>0</v>
      </c>
      <c r="G30" s="13"/>
      <c r="H30" s="13"/>
    </row>
    <row r="31" spans="1:8" ht="14.4">
      <c r="A31" s="46" t="s">
        <v>300</v>
      </c>
      <c r="B31" s="47"/>
      <c r="C31" s="47"/>
      <c r="D31" s="47"/>
      <c r="E31" s="47"/>
      <c r="F31" s="47"/>
      <c r="G31" s="47"/>
      <c r="H31" s="47"/>
    </row>
    <row r="32" spans="1:8">
      <c r="A32" s="48"/>
    </row>
    <row r="33" spans="1:8" ht="13.2" customHeight="1">
      <c r="A33" s="150" t="s">
        <v>302</v>
      </c>
      <c r="B33" s="150"/>
      <c r="C33" s="150"/>
      <c r="D33" s="150"/>
      <c r="E33" s="150"/>
      <c r="F33" s="150"/>
      <c r="G33" s="150"/>
      <c r="H33" s="150"/>
    </row>
    <row r="34" spans="1:8" ht="13.2" customHeight="1">
      <c r="A34" s="150"/>
      <c r="B34" s="150"/>
      <c r="C34" s="150"/>
      <c r="D34" s="150"/>
      <c r="E34" s="150"/>
      <c r="F34" s="150"/>
      <c r="G34" s="150"/>
      <c r="H34" s="150"/>
    </row>
    <row r="35" spans="1:8" ht="13.2" customHeight="1">
      <c r="A35" s="150"/>
      <c r="B35" s="150"/>
      <c r="C35" s="150"/>
      <c r="D35" s="150"/>
      <c r="E35" s="150"/>
      <c r="F35" s="150"/>
      <c r="G35" s="150"/>
      <c r="H35" s="150"/>
    </row>
    <row r="36" spans="1:8" ht="13.2" customHeight="1">
      <c r="A36" s="150"/>
      <c r="B36" s="150"/>
      <c r="C36" s="150"/>
      <c r="D36" s="150"/>
      <c r="E36" s="150"/>
      <c r="F36" s="150"/>
      <c r="G36" s="150"/>
      <c r="H36" s="150"/>
    </row>
    <row r="37" spans="1:8" ht="13.2" customHeight="1">
      <c r="A37" s="150"/>
      <c r="B37" s="150"/>
      <c r="C37" s="150"/>
      <c r="D37" s="150"/>
      <c r="E37" s="150"/>
      <c r="F37" s="150"/>
      <c r="G37" s="150"/>
      <c r="H37" s="150"/>
    </row>
    <row r="38" spans="1:8">
      <c r="A38" s="48"/>
    </row>
    <row r="39" spans="1:8" ht="28.8">
      <c r="A39" s="36" t="s">
        <v>149</v>
      </c>
      <c r="B39" s="36" t="s">
        <v>303</v>
      </c>
      <c r="C39" s="36" t="s">
        <v>304</v>
      </c>
      <c r="D39" s="36" t="s">
        <v>305</v>
      </c>
      <c r="E39" s="36" t="s">
        <v>150</v>
      </c>
      <c r="F39" s="37" t="s">
        <v>306</v>
      </c>
    </row>
    <row r="40" spans="1:8">
      <c r="A40" s="7"/>
      <c r="B40" s="49"/>
      <c r="C40" s="49"/>
      <c r="D40" s="49"/>
      <c r="E40" s="49"/>
      <c r="F40" s="49"/>
    </row>
    <row r="41" spans="1:8" ht="14.4">
      <c r="A41" s="38" t="s">
        <v>151</v>
      </c>
      <c r="B41" s="50">
        <f>SUM(B42:B45)</f>
        <v>0</v>
      </c>
      <c r="C41" s="50">
        <f t="shared" ref="C41:F41" si="8">SUM(C42:C45)</f>
        <v>0</v>
      </c>
      <c r="D41" s="50">
        <f t="shared" si="8"/>
        <v>0</v>
      </c>
      <c r="E41" s="50">
        <f t="shared" si="8"/>
        <v>0</v>
      </c>
      <c r="F41" s="50">
        <f t="shared" si="8"/>
        <v>0</v>
      </c>
    </row>
    <row r="42" spans="1:8">
      <c r="A42" s="44" t="s">
        <v>152</v>
      </c>
      <c r="B42" s="51"/>
      <c r="C42" s="51"/>
      <c r="D42" s="51"/>
      <c r="E42" s="51"/>
      <c r="F42" s="51"/>
      <c r="G42" s="52"/>
      <c r="H42" s="52"/>
    </row>
    <row r="43" spans="1:8">
      <c r="A43" s="44" t="s">
        <v>153</v>
      </c>
      <c r="B43" s="51"/>
      <c r="C43" s="51"/>
      <c r="D43" s="51"/>
      <c r="E43" s="51"/>
      <c r="F43" s="51"/>
      <c r="G43" s="52"/>
      <c r="H43" s="52"/>
    </row>
    <row r="44" spans="1:8">
      <c r="A44" s="44" t="s">
        <v>154</v>
      </c>
      <c r="B44" s="51"/>
      <c r="C44" s="51"/>
      <c r="D44" s="51"/>
      <c r="E44" s="51"/>
      <c r="F44" s="51"/>
      <c r="G44" s="52"/>
      <c r="H44" s="52"/>
    </row>
    <row r="45" spans="1:8" ht="14.4">
      <c r="A45" s="53" t="s">
        <v>300</v>
      </c>
      <c r="B45" s="31"/>
      <c r="C45" s="31"/>
      <c r="D45" s="31"/>
      <c r="E45" s="31"/>
      <c r="F45" s="31"/>
    </row>
    <row r="50" spans="1:4">
      <c r="A50" s="98" t="s">
        <v>337</v>
      </c>
      <c r="C50" s="149" t="s">
        <v>338</v>
      </c>
      <c r="D50" s="149"/>
    </row>
    <row r="51" spans="1:4">
      <c r="A51" s="98" t="s">
        <v>333</v>
      </c>
      <c r="C51" s="149" t="s">
        <v>334</v>
      </c>
      <c r="D51" s="149"/>
    </row>
    <row r="52" spans="1:4">
      <c r="A52" s="98" t="s">
        <v>335</v>
      </c>
      <c r="C52" s="149" t="s">
        <v>339</v>
      </c>
      <c r="D52" s="149"/>
    </row>
    <row r="73" spans="1:8">
      <c r="A73" s="2"/>
      <c r="B73" s="2"/>
      <c r="C73" s="2"/>
      <c r="D73" s="2"/>
      <c r="E73" s="2"/>
      <c r="F73" s="2"/>
      <c r="G73" s="2"/>
      <c r="H73" s="2"/>
    </row>
  </sheetData>
  <mergeCells count="10">
    <mergeCell ref="C50:D50"/>
    <mergeCell ref="C51:D51"/>
    <mergeCell ref="C52:D52"/>
    <mergeCell ref="A33:H37"/>
    <mergeCell ref="A1:F1"/>
    <mergeCell ref="G1:H1"/>
    <mergeCell ref="A2:H2"/>
    <mergeCell ref="A3:H3"/>
    <mergeCell ref="A4:H4"/>
    <mergeCell ref="A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fitToHeight="0" orientation="landscape" horizontalDpi="0" verticalDpi="0" r:id="rId1"/>
  <rowBreaks count="1" manualBreakCount="1">
    <brk id="37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selection sqref="A1:K29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>
      <c r="A1" s="136" t="s">
        <v>307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2" ht="14.4">
      <c r="A2" s="137" t="s">
        <v>290</v>
      </c>
      <c r="B2" s="138"/>
      <c r="C2" s="138"/>
      <c r="D2" s="138"/>
      <c r="E2" s="138"/>
      <c r="F2" s="138"/>
      <c r="G2" s="138"/>
      <c r="H2" s="138"/>
      <c r="I2" s="138"/>
      <c r="J2" s="138"/>
      <c r="K2" s="139"/>
    </row>
    <row r="3" spans="1:12" ht="14.4">
      <c r="A3" s="140" t="s">
        <v>308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</row>
    <row r="4" spans="1:12" ht="14.4">
      <c r="A4" s="143" t="s">
        <v>347</v>
      </c>
      <c r="B4" s="144"/>
      <c r="C4" s="144"/>
      <c r="D4" s="144"/>
      <c r="E4" s="144"/>
      <c r="F4" s="144"/>
      <c r="G4" s="144"/>
      <c r="H4" s="144"/>
      <c r="I4" s="144"/>
      <c r="J4" s="144"/>
      <c r="K4" s="145"/>
      <c r="L4" s="2"/>
    </row>
    <row r="5" spans="1:12" ht="14.4">
      <c r="A5" s="140" t="s">
        <v>292</v>
      </c>
      <c r="B5" s="141"/>
      <c r="C5" s="141"/>
      <c r="D5" s="141"/>
      <c r="E5" s="141"/>
      <c r="F5" s="141"/>
      <c r="G5" s="141"/>
      <c r="H5" s="141"/>
      <c r="I5" s="141"/>
      <c r="J5" s="141"/>
      <c r="K5" s="142"/>
      <c r="L5" s="2"/>
    </row>
    <row r="6" spans="1:12" ht="72">
      <c r="A6" s="101" t="s">
        <v>173</v>
      </c>
      <c r="B6" s="101" t="s">
        <v>174</v>
      </c>
      <c r="C6" s="101" t="s">
        <v>175</v>
      </c>
      <c r="D6" s="101" t="s">
        <v>176</v>
      </c>
      <c r="E6" s="101" t="s">
        <v>177</v>
      </c>
      <c r="F6" s="101" t="s">
        <v>178</v>
      </c>
      <c r="G6" s="101" t="s">
        <v>179</v>
      </c>
      <c r="H6" s="101" t="s">
        <v>180</v>
      </c>
      <c r="I6" s="96" t="s">
        <v>309</v>
      </c>
      <c r="J6" s="96" t="s">
        <v>310</v>
      </c>
      <c r="K6" s="96" t="s">
        <v>311</v>
      </c>
      <c r="L6" s="2"/>
    </row>
    <row r="7" spans="1:12">
      <c r="A7" s="54"/>
      <c r="B7" s="49"/>
      <c r="C7" s="49"/>
      <c r="D7" s="49"/>
      <c r="E7" s="49"/>
      <c r="F7" s="49"/>
      <c r="G7" s="49"/>
      <c r="H7" s="49"/>
      <c r="I7" s="49"/>
      <c r="J7" s="49"/>
      <c r="K7" s="49"/>
      <c r="L7" s="2"/>
    </row>
    <row r="8" spans="1:12" ht="14.4">
      <c r="A8" s="9" t="s">
        <v>162</v>
      </c>
      <c r="B8" s="55"/>
      <c r="C8" s="55"/>
      <c r="D8" s="55"/>
      <c r="E8" s="56">
        <f>SUM(E9:E12)</f>
        <v>0</v>
      </c>
      <c r="F8" s="55"/>
      <c r="G8" s="56">
        <f>SUM(G9:G12)</f>
        <v>0</v>
      </c>
      <c r="H8" s="56">
        <f>SUM(H9:H12)</f>
        <v>0</v>
      </c>
      <c r="I8" s="56">
        <f>SUM(I9:I12)</f>
        <v>0</v>
      </c>
      <c r="J8" s="56">
        <f>SUM(J9:J12)</f>
        <v>0</v>
      </c>
      <c r="K8" s="56">
        <f>SUM(K9:K12)</f>
        <v>0</v>
      </c>
      <c r="L8" s="2"/>
    </row>
    <row r="9" spans="1:12">
      <c r="A9" s="57" t="s">
        <v>163</v>
      </c>
      <c r="B9" s="58"/>
      <c r="C9" s="58"/>
      <c r="D9" s="58"/>
      <c r="E9" s="59"/>
      <c r="F9" s="51"/>
      <c r="G9" s="59"/>
      <c r="H9" s="59"/>
      <c r="I9" s="59"/>
      <c r="J9" s="59"/>
      <c r="K9" s="59">
        <v>0</v>
      </c>
      <c r="L9" s="2"/>
    </row>
    <row r="10" spans="1:12">
      <c r="A10" s="57" t="s">
        <v>164</v>
      </c>
      <c r="B10" s="58"/>
      <c r="C10" s="58"/>
      <c r="D10" s="58"/>
      <c r="E10" s="59"/>
      <c r="F10" s="51"/>
      <c r="G10" s="59"/>
      <c r="H10" s="59"/>
      <c r="I10" s="59"/>
      <c r="J10" s="59"/>
      <c r="K10" s="59">
        <v>0</v>
      </c>
      <c r="L10" s="2"/>
    </row>
    <row r="11" spans="1:12">
      <c r="A11" s="57" t="s">
        <v>165</v>
      </c>
      <c r="B11" s="58"/>
      <c r="C11" s="58"/>
      <c r="D11" s="58"/>
      <c r="E11" s="59"/>
      <c r="F11" s="51"/>
      <c r="G11" s="59"/>
      <c r="H11" s="59"/>
      <c r="I11" s="59"/>
      <c r="J11" s="59"/>
      <c r="K11" s="59">
        <v>0</v>
      </c>
      <c r="L11" s="2"/>
    </row>
    <row r="12" spans="1:12">
      <c r="A12" s="57" t="s">
        <v>166</v>
      </c>
      <c r="B12" s="58"/>
      <c r="C12" s="58"/>
      <c r="D12" s="58"/>
      <c r="E12" s="59"/>
      <c r="F12" s="51"/>
      <c r="G12" s="59"/>
      <c r="H12" s="59"/>
      <c r="I12" s="59"/>
      <c r="J12" s="59"/>
      <c r="K12" s="59">
        <v>0</v>
      </c>
      <c r="L12" s="2"/>
    </row>
    <row r="13" spans="1:12" ht="14.4">
      <c r="A13" s="60" t="s">
        <v>300</v>
      </c>
      <c r="B13" s="61"/>
      <c r="C13" s="61"/>
      <c r="D13" s="61"/>
      <c r="E13" s="62"/>
      <c r="F13" s="10"/>
      <c r="G13" s="62"/>
      <c r="H13" s="62"/>
      <c r="I13" s="62"/>
      <c r="J13" s="62"/>
      <c r="K13" s="62"/>
      <c r="L13" s="2"/>
    </row>
    <row r="14" spans="1:12" ht="14.4">
      <c r="A14" s="9" t="s">
        <v>167</v>
      </c>
      <c r="B14" s="55"/>
      <c r="C14" s="55"/>
      <c r="D14" s="55"/>
      <c r="E14" s="56">
        <f>SUM(E15:E18)</f>
        <v>0</v>
      </c>
      <c r="F14" s="55"/>
      <c r="G14" s="56">
        <f>SUM(G15:G18)</f>
        <v>0</v>
      </c>
      <c r="H14" s="56">
        <f>SUM(H15:H18)</f>
        <v>0</v>
      </c>
      <c r="I14" s="56">
        <f>SUM(I15:I18)</f>
        <v>0</v>
      </c>
      <c r="J14" s="56">
        <f>SUM(J15:J18)</f>
        <v>0</v>
      </c>
      <c r="K14" s="56">
        <f>SUM(K15:K18)</f>
        <v>0</v>
      </c>
      <c r="L14" s="2"/>
    </row>
    <row r="15" spans="1:12">
      <c r="A15" s="57" t="s">
        <v>168</v>
      </c>
      <c r="B15" s="58"/>
      <c r="C15" s="58"/>
      <c r="D15" s="58"/>
      <c r="E15" s="59"/>
      <c r="F15" s="51"/>
      <c r="G15" s="59"/>
      <c r="H15" s="59"/>
      <c r="I15" s="59"/>
      <c r="J15" s="59"/>
      <c r="K15" s="59">
        <v>0</v>
      </c>
      <c r="L15" s="2"/>
    </row>
    <row r="16" spans="1:12">
      <c r="A16" s="57" t="s">
        <v>169</v>
      </c>
      <c r="B16" s="58"/>
      <c r="C16" s="58"/>
      <c r="D16" s="58"/>
      <c r="E16" s="59"/>
      <c r="F16" s="51"/>
      <c r="G16" s="59"/>
      <c r="H16" s="59"/>
      <c r="I16" s="59"/>
      <c r="J16" s="59"/>
      <c r="K16" s="59">
        <v>0</v>
      </c>
      <c r="L16" s="2"/>
    </row>
    <row r="17" spans="1:12">
      <c r="A17" s="57" t="s">
        <v>170</v>
      </c>
      <c r="B17" s="58"/>
      <c r="C17" s="58"/>
      <c r="D17" s="58"/>
      <c r="E17" s="59"/>
      <c r="F17" s="51"/>
      <c r="G17" s="59"/>
      <c r="H17" s="59"/>
      <c r="I17" s="59"/>
      <c r="J17" s="59"/>
      <c r="K17" s="59">
        <v>0</v>
      </c>
      <c r="L17" s="2"/>
    </row>
    <row r="18" spans="1:12">
      <c r="A18" s="57" t="s">
        <v>171</v>
      </c>
      <c r="B18" s="58"/>
      <c r="C18" s="58"/>
      <c r="D18" s="58"/>
      <c r="E18" s="59"/>
      <c r="F18" s="51"/>
      <c r="G18" s="59"/>
      <c r="H18" s="59"/>
      <c r="I18" s="59"/>
      <c r="J18" s="59"/>
      <c r="K18" s="59">
        <v>0</v>
      </c>
      <c r="L18" s="2"/>
    </row>
    <row r="19" spans="1:12" ht="14.4">
      <c r="A19" s="60" t="s">
        <v>300</v>
      </c>
      <c r="B19" s="61"/>
      <c r="C19" s="61"/>
      <c r="D19" s="61"/>
      <c r="E19" s="62"/>
      <c r="F19" s="10"/>
      <c r="G19" s="62"/>
      <c r="H19" s="62"/>
      <c r="I19" s="62"/>
      <c r="J19" s="62"/>
      <c r="K19" s="62"/>
    </row>
    <row r="20" spans="1:12" ht="14.4">
      <c r="A20" s="9" t="s">
        <v>172</v>
      </c>
      <c r="B20" s="55"/>
      <c r="C20" s="55"/>
      <c r="D20" s="55"/>
      <c r="E20" s="56">
        <f>E8+E14</f>
        <v>0</v>
      </c>
      <c r="F20" s="55"/>
      <c r="G20" s="56">
        <f>G8+G14</f>
        <v>0</v>
      </c>
      <c r="H20" s="56">
        <f>H8+H14</f>
        <v>0</v>
      </c>
      <c r="I20" s="56">
        <f>I8+I14</f>
        <v>0</v>
      </c>
      <c r="J20" s="56">
        <f>J8+J14</f>
        <v>0</v>
      </c>
      <c r="K20" s="56">
        <f>K8+K14</f>
        <v>0</v>
      </c>
    </row>
    <row r="21" spans="1:12">
      <c r="A21" s="63"/>
      <c r="B21" s="64"/>
      <c r="C21" s="64"/>
      <c r="D21" s="64"/>
      <c r="E21" s="64"/>
      <c r="F21" s="64"/>
      <c r="G21" s="65"/>
      <c r="H21" s="65"/>
      <c r="I21" s="65"/>
      <c r="J21" s="65"/>
      <c r="K21" s="65"/>
    </row>
    <row r="26" spans="1:12">
      <c r="A26" s="149" t="s">
        <v>340</v>
      </c>
      <c r="B26" s="149"/>
      <c r="E26" s="149" t="s">
        <v>332</v>
      </c>
      <c r="F26" s="149"/>
      <c r="G26" s="149"/>
    </row>
    <row r="27" spans="1:12">
      <c r="A27" s="149" t="s">
        <v>333</v>
      </c>
      <c r="B27" s="149"/>
      <c r="E27" s="149" t="s">
        <v>334</v>
      </c>
      <c r="F27" s="149"/>
      <c r="G27" s="149"/>
    </row>
    <row r="28" spans="1:12">
      <c r="A28" s="149" t="s">
        <v>335</v>
      </c>
      <c r="B28" s="149"/>
      <c r="E28" s="106" t="s">
        <v>339</v>
      </c>
      <c r="F28" s="106"/>
      <c r="G28" s="106"/>
    </row>
  </sheetData>
  <mergeCells count="10">
    <mergeCell ref="A1:K1"/>
    <mergeCell ref="A2:K2"/>
    <mergeCell ref="A3:K3"/>
    <mergeCell ref="A4:K4"/>
    <mergeCell ref="A5:K5"/>
    <mergeCell ref="A26:B26"/>
    <mergeCell ref="E26:G26"/>
    <mergeCell ref="A27:B27"/>
    <mergeCell ref="E27:G27"/>
    <mergeCell ref="A28:B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workbookViewId="0">
      <selection sqref="A1:D83"/>
    </sheetView>
  </sheetViews>
  <sheetFormatPr baseColWidth="10" defaultRowHeight="13.2"/>
  <cols>
    <col min="1" max="1" width="91.109375" bestFit="1" customWidth="1"/>
    <col min="2" max="2" width="16.88671875" customWidth="1"/>
    <col min="3" max="3" width="18.44140625" customWidth="1"/>
    <col min="4" max="4" width="14.88671875" customWidth="1"/>
    <col min="5" max="5" width="15.6640625" customWidth="1"/>
  </cols>
  <sheetData>
    <row r="1" spans="1:4" ht="21">
      <c r="A1" s="136" t="s">
        <v>312</v>
      </c>
      <c r="B1" s="136"/>
      <c r="C1" s="136"/>
      <c r="D1" s="136"/>
    </row>
    <row r="2" spans="1:4" ht="14.4">
      <c r="A2" s="137" t="s">
        <v>290</v>
      </c>
      <c r="B2" s="138"/>
      <c r="C2" s="138"/>
      <c r="D2" s="139"/>
    </row>
    <row r="3" spans="1:4" ht="14.4">
      <c r="A3" s="140" t="s">
        <v>313</v>
      </c>
      <c r="B3" s="141"/>
      <c r="C3" s="141"/>
      <c r="D3" s="142"/>
    </row>
    <row r="4" spans="1:4" ht="14.4">
      <c r="A4" s="143" t="s">
        <v>347</v>
      </c>
      <c r="B4" s="144"/>
      <c r="C4" s="144"/>
      <c r="D4" s="145"/>
    </row>
    <row r="5" spans="1:4" ht="14.4">
      <c r="A5" s="146" t="s">
        <v>292</v>
      </c>
      <c r="B5" s="147"/>
      <c r="C5" s="147"/>
      <c r="D5" s="148"/>
    </row>
    <row r="7" spans="1:4" ht="36" customHeight="1">
      <c r="A7" s="102" t="s">
        <v>1</v>
      </c>
      <c r="B7" s="101" t="s">
        <v>317</v>
      </c>
      <c r="C7" s="101" t="s">
        <v>3</v>
      </c>
      <c r="D7" s="101" t="s">
        <v>200</v>
      </c>
    </row>
    <row r="8" spans="1:4" ht="14.4">
      <c r="A8" s="21" t="s">
        <v>181</v>
      </c>
      <c r="B8" s="67">
        <f>SUM(B9:B11)</f>
        <v>10629569.949999999</v>
      </c>
      <c r="C8" s="67">
        <f>SUM(C9:C11)</f>
        <v>5821634.5499999998</v>
      </c>
      <c r="D8" s="67">
        <f>SUM(D9:D11)</f>
        <v>5821634.5499999998</v>
      </c>
    </row>
    <row r="9" spans="1:4" ht="14.4">
      <c r="A9" s="68" t="s">
        <v>182</v>
      </c>
      <c r="B9" s="108">
        <v>10629569.949999999</v>
      </c>
      <c r="C9" s="108">
        <v>5694705.0800000001</v>
      </c>
      <c r="D9" s="108">
        <v>5694705.0800000001</v>
      </c>
    </row>
    <row r="10" spans="1:4" ht="14.4">
      <c r="A10" s="68" t="s">
        <v>183</v>
      </c>
      <c r="B10" s="108">
        <v>0</v>
      </c>
      <c r="C10" s="108">
        <v>126929.47</v>
      </c>
      <c r="D10" s="108">
        <v>126929.47</v>
      </c>
    </row>
    <row r="11" spans="1:4">
      <c r="A11" s="68" t="s">
        <v>184</v>
      </c>
      <c r="B11" s="69"/>
      <c r="C11" s="69"/>
      <c r="D11" s="69"/>
    </row>
    <row r="12" spans="1:4">
      <c r="A12" s="12"/>
      <c r="B12" s="70"/>
      <c r="C12" s="70"/>
      <c r="D12" s="70"/>
    </row>
    <row r="13" spans="1:4" ht="14.4">
      <c r="A13" s="21" t="s">
        <v>314</v>
      </c>
      <c r="B13" s="67">
        <f>SUM(B14:B15)</f>
        <v>10629569.949999999</v>
      </c>
      <c r="C13" s="67">
        <f t="shared" ref="C13:D13" si="0">SUM(C14:C15)</f>
        <v>5272382.0199999996</v>
      </c>
      <c r="D13" s="67">
        <f t="shared" si="0"/>
        <v>5272382.0199999996</v>
      </c>
    </row>
    <row r="14" spans="1:4" ht="14.4">
      <c r="A14" s="68" t="s">
        <v>185</v>
      </c>
      <c r="B14" s="108">
        <v>10629569.949999999</v>
      </c>
      <c r="C14" s="108">
        <v>5145452.55</v>
      </c>
      <c r="D14" s="108">
        <v>5145452.55</v>
      </c>
    </row>
    <row r="15" spans="1:4" ht="14.4">
      <c r="A15" s="68" t="s">
        <v>186</v>
      </c>
      <c r="B15" s="108">
        <v>0</v>
      </c>
      <c r="C15" s="108">
        <v>126929.47</v>
      </c>
      <c r="D15" s="108">
        <v>126929.47</v>
      </c>
    </row>
    <row r="16" spans="1:4">
      <c r="A16" s="12"/>
      <c r="B16" s="70"/>
      <c r="C16" s="70"/>
      <c r="D16" s="70"/>
    </row>
    <row r="17" spans="1:4" ht="14.4">
      <c r="A17" s="21" t="s">
        <v>187</v>
      </c>
      <c r="B17" s="109">
        <v>0</v>
      </c>
      <c r="C17" s="67">
        <f>C18+C19</f>
        <v>0</v>
      </c>
      <c r="D17" s="67">
        <f>D18+D19</f>
        <v>0</v>
      </c>
    </row>
    <row r="18" spans="1:4" ht="14.4">
      <c r="A18" s="68" t="s">
        <v>188</v>
      </c>
      <c r="B18" s="110">
        <v>0</v>
      </c>
      <c r="C18" s="108">
        <v>0</v>
      </c>
      <c r="D18" s="108">
        <v>0</v>
      </c>
    </row>
    <row r="19" spans="1:4" ht="14.4">
      <c r="A19" s="68" t="s">
        <v>189</v>
      </c>
      <c r="B19" s="110">
        <v>0</v>
      </c>
      <c r="C19" s="108">
        <v>0</v>
      </c>
      <c r="D19" s="111">
        <v>0</v>
      </c>
    </row>
    <row r="20" spans="1:4">
      <c r="A20" s="12"/>
      <c r="B20" s="70"/>
      <c r="C20" s="70"/>
      <c r="D20" s="70"/>
    </row>
    <row r="21" spans="1:4" ht="14.4">
      <c r="A21" s="21" t="s">
        <v>190</v>
      </c>
      <c r="B21" s="67">
        <f>B8-B13+B17</f>
        <v>0</v>
      </c>
      <c r="C21" s="67">
        <f>C8-C13+C17</f>
        <v>549252.53000000026</v>
      </c>
      <c r="D21" s="67">
        <f>D8-D13+D17</f>
        <v>549252.53000000026</v>
      </c>
    </row>
    <row r="22" spans="1:4" ht="14.4">
      <c r="A22" s="21"/>
      <c r="B22" s="70"/>
      <c r="C22" s="70"/>
      <c r="D22" s="70"/>
    </row>
    <row r="23" spans="1:4" ht="14.4">
      <c r="A23" s="21" t="s">
        <v>191</v>
      </c>
      <c r="B23" s="67">
        <f>B21-B11</f>
        <v>0</v>
      </c>
      <c r="C23" s="67">
        <f>C21-C11</f>
        <v>549252.53000000026</v>
      </c>
      <c r="D23" s="67">
        <f>D21-D11</f>
        <v>549252.53000000026</v>
      </c>
    </row>
    <row r="24" spans="1:4" ht="14.4">
      <c r="A24" s="21"/>
      <c r="B24" s="112"/>
      <c r="C24" s="112"/>
      <c r="D24" s="112"/>
    </row>
    <row r="25" spans="1:4" ht="24.6" customHeight="1">
      <c r="A25" s="71" t="s">
        <v>192</v>
      </c>
      <c r="B25" s="67">
        <f>B23-B17</f>
        <v>0</v>
      </c>
      <c r="C25" s="67">
        <f>C23-C17</f>
        <v>549252.53000000026</v>
      </c>
      <c r="D25" s="67">
        <f>D23-D17</f>
        <v>549252.53000000026</v>
      </c>
    </row>
    <row r="26" spans="1:4" ht="14.4">
      <c r="A26" s="72"/>
      <c r="B26" s="113"/>
      <c r="C26" s="113"/>
      <c r="D26" s="113"/>
    </row>
    <row r="27" spans="1:4">
      <c r="A27" s="48"/>
    </row>
    <row r="28" spans="1:4" ht="35.4" customHeight="1">
      <c r="A28" s="66" t="s">
        <v>193</v>
      </c>
      <c r="B28" s="37" t="s">
        <v>194</v>
      </c>
      <c r="C28" s="37" t="s">
        <v>3</v>
      </c>
      <c r="D28" s="37" t="s">
        <v>7</v>
      </c>
    </row>
    <row r="29" spans="1:4" ht="14.4">
      <c r="A29" s="21" t="s">
        <v>195</v>
      </c>
      <c r="B29" s="56">
        <f>SUM(B30:B31)</f>
        <v>0</v>
      </c>
      <c r="C29" s="56">
        <f>SUM(C30:C31)</f>
        <v>0</v>
      </c>
      <c r="D29" s="56">
        <f>SUM(D30:D31)</f>
        <v>0</v>
      </c>
    </row>
    <row r="30" spans="1:4" ht="14.4">
      <c r="A30" s="68" t="s">
        <v>196</v>
      </c>
      <c r="B30" s="114">
        <v>0</v>
      </c>
      <c r="C30" s="114">
        <v>0</v>
      </c>
      <c r="D30" s="114">
        <v>0</v>
      </c>
    </row>
    <row r="31" spans="1:4" ht="14.4">
      <c r="A31" s="68" t="s">
        <v>197</v>
      </c>
      <c r="B31" s="114">
        <v>0</v>
      </c>
      <c r="C31" s="114">
        <v>0</v>
      </c>
      <c r="D31" s="114">
        <v>0</v>
      </c>
    </row>
    <row r="32" spans="1:4">
      <c r="A32" s="10"/>
      <c r="B32" s="62"/>
      <c r="C32" s="62"/>
      <c r="D32" s="62"/>
    </row>
    <row r="33" spans="1:4" ht="14.4">
      <c r="A33" s="21" t="s">
        <v>198</v>
      </c>
      <c r="B33" s="56">
        <f>B25+B29</f>
        <v>0</v>
      </c>
      <c r="C33" s="56">
        <f>C25+C29</f>
        <v>549252.53000000026</v>
      </c>
      <c r="D33" s="56">
        <f>D25+D29</f>
        <v>549252.53000000026</v>
      </c>
    </row>
    <row r="34" spans="1:4">
      <c r="A34" s="63"/>
      <c r="B34" s="73"/>
      <c r="C34" s="73"/>
      <c r="D34" s="73"/>
    </row>
    <row r="35" spans="1:4">
      <c r="A35" s="48"/>
    </row>
    <row r="36" spans="1:4" ht="42.6" customHeight="1">
      <c r="A36" s="66" t="s">
        <v>193</v>
      </c>
      <c r="B36" s="37" t="s">
        <v>199</v>
      </c>
      <c r="C36" s="37" t="s">
        <v>3</v>
      </c>
      <c r="D36" s="37" t="s">
        <v>200</v>
      </c>
    </row>
    <row r="37" spans="1:4" ht="14.4">
      <c r="A37" s="21" t="s">
        <v>201</v>
      </c>
      <c r="B37" s="56">
        <f>SUM(B38:B39)</f>
        <v>0</v>
      </c>
      <c r="C37" s="56">
        <f>SUM(C38:C39)</f>
        <v>0</v>
      </c>
      <c r="D37" s="56">
        <f>SUM(D38:D39)</f>
        <v>0</v>
      </c>
    </row>
    <row r="38" spans="1:4">
      <c r="A38" s="68" t="s">
        <v>202</v>
      </c>
      <c r="B38" s="59"/>
      <c r="C38" s="59"/>
      <c r="D38" s="59"/>
    </row>
    <row r="39" spans="1:4">
      <c r="A39" s="68" t="s">
        <v>203</v>
      </c>
      <c r="B39" s="59"/>
      <c r="C39" s="59"/>
      <c r="D39" s="59"/>
    </row>
    <row r="40" spans="1:4" ht="14.4">
      <c r="A40" s="21" t="s">
        <v>204</v>
      </c>
      <c r="B40" s="56">
        <f>SUM(B41:B42)</f>
        <v>0</v>
      </c>
      <c r="C40" s="56">
        <f>SUM(C41:C42)</f>
        <v>0</v>
      </c>
      <c r="D40" s="56">
        <f>SUM(D41:D42)</f>
        <v>0</v>
      </c>
    </row>
    <row r="41" spans="1:4" ht="14.4">
      <c r="A41" s="68" t="s">
        <v>205</v>
      </c>
      <c r="B41" s="114">
        <v>0</v>
      </c>
      <c r="C41" s="114">
        <v>0</v>
      </c>
      <c r="D41" s="114">
        <v>0</v>
      </c>
    </row>
    <row r="42" spans="1:4" ht="14.4">
      <c r="A42" s="68" t="s">
        <v>206</v>
      </c>
      <c r="B42" s="114">
        <v>0</v>
      </c>
      <c r="C42" s="114">
        <v>0</v>
      </c>
      <c r="D42" s="114">
        <v>0</v>
      </c>
    </row>
    <row r="43" spans="1:4">
      <c r="A43" s="10"/>
      <c r="B43" s="62"/>
      <c r="C43" s="62"/>
      <c r="D43" s="62"/>
    </row>
    <row r="44" spans="1:4" ht="14.4">
      <c r="A44" s="21" t="s">
        <v>207</v>
      </c>
      <c r="B44" s="56">
        <f>B37-B40</f>
        <v>0</v>
      </c>
      <c r="C44" s="56">
        <f>C37-C40</f>
        <v>0</v>
      </c>
      <c r="D44" s="56">
        <f>D37-D40</f>
        <v>0</v>
      </c>
    </row>
    <row r="45" spans="1:4" ht="14.4">
      <c r="A45" s="74"/>
      <c r="B45" s="75"/>
      <c r="C45" s="75"/>
      <c r="D45" s="75"/>
    </row>
    <row r="47" spans="1:4" ht="43.2" customHeight="1">
      <c r="A47" s="66" t="s">
        <v>193</v>
      </c>
      <c r="B47" s="37" t="s">
        <v>199</v>
      </c>
      <c r="C47" s="37" t="s">
        <v>3</v>
      </c>
      <c r="D47" s="37" t="s">
        <v>200</v>
      </c>
    </row>
    <row r="48" spans="1:4" ht="14.4">
      <c r="A48" s="76" t="s">
        <v>208</v>
      </c>
      <c r="B48" s="115">
        <v>10629569.949999999</v>
      </c>
      <c r="C48" s="115">
        <v>5694705.0800000001</v>
      </c>
      <c r="D48" s="115">
        <v>5694705.0800000001</v>
      </c>
    </row>
    <row r="49" spans="1:4" ht="28.8">
      <c r="A49" s="77" t="s">
        <v>209</v>
      </c>
      <c r="B49" s="56">
        <f>B50-B51</f>
        <v>0</v>
      </c>
      <c r="C49" s="56">
        <f>C50-C51</f>
        <v>0</v>
      </c>
      <c r="D49" s="56">
        <f>D50-D51</f>
        <v>0</v>
      </c>
    </row>
    <row r="50" spans="1:4">
      <c r="A50" s="78" t="s">
        <v>202</v>
      </c>
      <c r="B50" s="59"/>
      <c r="C50" s="59"/>
      <c r="D50" s="59"/>
    </row>
    <row r="51" spans="1:4" ht="14.4">
      <c r="A51" s="78" t="s">
        <v>205</v>
      </c>
      <c r="B51" s="114">
        <v>0</v>
      </c>
      <c r="C51" s="114">
        <v>0</v>
      </c>
      <c r="D51" s="114">
        <v>0</v>
      </c>
    </row>
    <row r="52" spans="1:4">
      <c r="A52" s="10"/>
      <c r="B52" s="62"/>
      <c r="C52" s="62"/>
      <c r="D52" s="62"/>
    </row>
    <row r="53" spans="1:4" ht="14.4">
      <c r="A53" s="68" t="s">
        <v>185</v>
      </c>
      <c r="B53" s="114">
        <v>10629569.949999999</v>
      </c>
      <c r="C53" s="114">
        <v>5145452.55</v>
      </c>
      <c r="D53" s="114">
        <v>5145452.55</v>
      </c>
    </row>
    <row r="54" spans="1:4">
      <c r="A54" s="10"/>
      <c r="B54" s="62"/>
      <c r="C54" s="62"/>
      <c r="D54" s="62"/>
    </row>
    <row r="55" spans="1:4" ht="14.4">
      <c r="A55" s="68" t="s">
        <v>188</v>
      </c>
      <c r="B55" s="116"/>
      <c r="C55" s="114">
        <v>0</v>
      </c>
      <c r="D55" s="114">
        <v>0</v>
      </c>
    </row>
    <row r="56" spans="1:4">
      <c r="A56" s="10"/>
      <c r="B56" s="62"/>
      <c r="C56" s="62"/>
      <c r="D56" s="62"/>
    </row>
    <row r="57" spans="1:4" ht="28.8">
      <c r="A57" s="71" t="s">
        <v>315</v>
      </c>
      <c r="B57" s="56">
        <f>B48+B49-B53-B55</f>
        <v>0</v>
      </c>
      <c r="C57" s="56">
        <f>C48+C49-C53+C55</f>
        <v>549252.53000000026</v>
      </c>
      <c r="D57" s="56">
        <f>D48+D49-D53+D55</f>
        <v>549252.53000000026</v>
      </c>
    </row>
    <row r="58" spans="1:4" ht="14.4">
      <c r="A58" s="79"/>
      <c r="B58" s="117"/>
      <c r="C58" s="117"/>
      <c r="D58" s="117"/>
    </row>
    <row r="59" spans="1:4" ht="14.4">
      <c r="A59" s="71" t="s">
        <v>210</v>
      </c>
      <c r="B59" s="56">
        <f>B57-B49</f>
        <v>0</v>
      </c>
      <c r="C59" s="56">
        <f>C57-C49</f>
        <v>549252.53000000026</v>
      </c>
      <c r="D59" s="56">
        <f>D57-D49</f>
        <v>549252.53000000026</v>
      </c>
    </row>
    <row r="60" spans="1:4">
      <c r="A60" s="63"/>
      <c r="B60" s="75"/>
      <c r="C60" s="75"/>
      <c r="D60" s="75"/>
    </row>
    <row r="62" spans="1:4" ht="28.8">
      <c r="A62" s="66" t="s">
        <v>193</v>
      </c>
      <c r="B62" s="37" t="s">
        <v>199</v>
      </c>
      <c r="C62" s="37" t="s">
        <v>3</v>
      </c>
      <c r="D62" s="37" t="s">
        <v>200</v>
      </c>
    </row>
    <row r="63" spans="1:4">
      <c r="A63" s="76" t="s">
        <v>183</v>
      </c>
      <c r="B63" s="80">
        <v>0</v>
      </c>
      <c r="C63" s="80">
        <v>126929.47</v>
      </c>
      <c r="D63" s="80">
        <v>126929.47</v>
      </c>
    </row>
    <row r="64" spans="1:4" ht="36.6" customHeight="1">
      <c r="A64" s="77" t="s">
        <v>211</v>
      </c>
      <c r="B64" s="67">
        <f>B65-B66</f>
        <v>0</v>
      </c>
      <c r="C64" s="67">
        <f>C65-C66</f>
        <v>0</v>
      </c>
      <c r="D64" s="67">
        <f>D65-D66</f>
        <v>0</v>
      </c>
    </row>
    <row r="65" spans="1:4">
      <c r="A65" s="78" t="s">
        <v>203</v>
      </c>
      <c r="B65" s="69"/>
      <c r="C65" s="69"/>
      <c r="D65" s="69"/>
    </row>
    <row r="66" spans="1:4" ht="14.4">
      <c r="A66" s="78" t="s">
        <v>206</v>
      </c>
      <c r="B66" s="108">
        <v>0</v>
      </c>
      <c r="C66" s="108">
        <v>0</v>
      </c>
      <c r="D66" s="108">
        <v>0</v>
      </c>
    </row>
    <row r="67" spans="1:4">
      <c r="A67" s="10"/>
      <c r="B67" s="70"/>
      <c r="C67" s="70"/>
      <c r="D67" s="70"/>
    </row>
    <row r="68" spans="1:4" ht="14.4">
      <c r="A68" s="68" t="s">
        <v>212</v>
      </c>
      <c r="B68" s="108">
        <v>0</v>
      </c>
      <c r="C68" s="108">
        <v>126929.47</v>
      </c>
      <c r="D68" s="108">
        <v>126929.47</v>
      </c>
    </row>
    <row r="69" spans="1:4">
      <c r="A69" s="10"/>
      <c r="B69" s="70"/>
      <c r="C69" s="70"/>
      <c r="D69" s="70"/>
    </row>
    <row r="70" spans="1:4" ht="14.4">
      <c r="A70" s="68" t="s">
        <v>189</v>
      </c>
      <c r="B70" s="81">
        <v>0</v>
      </c>
      <c r="C70" s="108">
        <v>0</v>
      </c>
      <c r="D70" s="108">
        <v>0</v>
      </c>
    </row>
    <row r="71" spans="1:4">
      <c r="A71" s="10"/>
      <c r="B71" s="70"/>
      <c r="C71" s="70"/>
      <c r="D71" s="70"/>
    </row>
    <row r="72" spans="1:4" ht="28.8">
      <c r="A72" s="71" t="s">
        <v>316</v>
      </c>
      <c r="B72" s="67">
        <f>B63+B64-B68+B70</f>
        <v>0</v>
      </c>
      <c r="C72" s="67">
        <f>C63+C64-C68+C70</f>
        <v>0</v>
      </c>
      <c r="D72" s="67">
        <f>D63+D64-D68+D70</f>
        <v>0</v>
      </c>
    </row>
    <row r="73" spans="1:4">
      <c r="A73" s="10"/>
      <c r="B73" s="70"/>
      <c r="C73" s="70"/>
      <c r="D73" s="70"/>
    </row>
    <row r="74" spans="1:4" ht="14.4">
      <c r="A74" s="71" t="s">
        <v>213</v>
      </c>
      <c r="B74" s="67">
        <f>B72-B64</f>
        <v>0</v>
      </c>
      <c r="C74" s="67">
        <f>C72-C64</f>
        <v>0</v>
      </c>
      <c r="D74" s="67">
        <f>D72-D64</f>
        <v>0</v>
      </c>
    </row>
    <row r="75" spans="1:4">
      <c r="A75" s="63"/>
      <c r="B75" s="65"/>
      <c r="C75" s="65"/>
      <c r="D75" s="65"/>
    </row>
    <row r="80" spans="1:4">
      <c r="A80" s="98" t="s">
        <v>341</v>
      </c>
      <c r="B80" s="149" t="s">
        <v>338</v>
      </c>
      <c r="C80" s="149"/>
      <c r="D80" s="149"/>
    </row>
    <row r="81" spans="1:4">
      <c r="A81" s="98" t="s">
        <v>333</v>
      </c>
      <c r="B81" s="149" t="s">
        <v>334</v>
      </c>
      <c r="C81" s="149"/>
      <c r="D81" s="149"/>
    </row>
    <row r="82" spans="1:4">
      <c r="A82" s="98" t="s">
        <v>335</v>
      </c>
      <c r="B82" s="149" t="s">
        <v>342</v>
      </c>
      <c r="C82" s="149"/>
      <c r="D82" s="149"/>
    </row>
  </sheetData>
  <mergeCells count="8">
    <mergeCell ref="B80:D80"/>
    <mergeCell ref="B81:D81"/>
    <mergeCell ref="B82:D82"/>
    <mergeCell ref="A1:D1"/>
    <mergeCell ref="A2:D2"/>
    <mergeCell ref="A3:D3"/>
    <mergeCell ref="A4:D4"/>
    <mergeCell ref="A5:D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97" fitToHeight="0" orientation="landscape" horizontalDpi="0" verticalDpi="0" r:id="rId1"/>
  <rowBreaks count="1" manualBreakCount="1">
    <brk id="60" max="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opLeftCell="A7" workbookViewId="0">
      <selection activeCell="K16" sqref="K16"/>
    </sheetView>
  </sheetViews>
  <sheetFormatPr baseColWidth="10" defaultRowHeight="13.2"/>
  <cols>
    <col min="1" max="1" width="71" customWidth="1"/>
    <col min="2" max="2" width="15.21875" customWidth="1"/>
    <col min="3" max="3" width="13.5546875" customWidth="1"/>
    <col min="4" max="4" width="15" customWidth="1"/>
    <col min="5" max="5" width="14.21875" customWidth="1"/>
    <col min="6" max="6" width="16.109375" customWidth="1"/>
    <col min="7" max="7" width="13.88671875" customWidth="1"/>
  </cols>
  <sheetData>
    <row r="1" spans="1:7" ht="44.4" customHeight="1">
      <c r="A1" s="155" t="s">
        <v>318</v>
      </c>
      <c r="B1" s="155"/>
      <c r="C1" s="155"/>
      <c r="D1" s="155"/>
      <c r="E1" s="155"/>
      <c r="F1" s="155"/>
      <c r="G1" s="155"/>
    </row>
    <row r="2" spans="1:7" ht="14.4">
      <c r="A2" s="137" t="s">
        <v>290</v>
      </c>
      <c r="B2" s="138"/>
      <c r="C2" s="138"/>
      <c r="D2" s="138"/>
      <c r="E2" s="138"/>
      <c r="F2" s="138"/>
      <c r="G2" s="139"/>
    </row>
    <row r="3" spans="1:7" ht="14.4">
      <c r="A3" s="140" t="s">
        <v>319</v>
      </c>
      <c r="B3" s="141"/>
      <c r="C3" s="141"/>
      <c r="D3" s="141"/>
      <c r="E3" s="141"/>
      <c r="F3" s="141"/>
      <c r="G3" s="142"/>
    </row>
    <row r="4" spans="1:7" ht="14.4">
      <c r="A4" s="143" t="s">
        <v>347</v>
      </c>
      <c r="B4" s="144"/>
      <c r="C4" s="144"/>
      <c r="D4" s="144"/>
      <c r="E4" s="144"/>
      <c r="F4" s="144"/>
      <c r="G4" s="145"/>
    </row>
    <row r="5" spans="1:7" ht="14.4">
      <c r="A5" s="146" t="s">
        <v>292</v>
      </c>
      <c r="B5" s="147"/>
      <c r="C5" s="147"/>
      <c r="D5" s="147"/>
      <c r="E5" s="147"/>
      <c r="F5" s="147"/>
      <c r="G5" s="148"/>
    </row>
    <row r="6" spans="1:7" ht="14.4">
      <c r="A6" s="152" t="s">
        <v>320</v>
      </c>
      <c r="B6" s="154" t="s">
        <v>214</v>
      </c>
      <c r="C6" s="154"/>
      <c r="D6" s="154"/>
      <c r="E6" s="154"/>
      <c r="F6" s="154"/>
      <c r="G6" s="154" t="s">
        <v>217</v>
      </c>
    </row>
    <row r="7" spans="1:7" ht="28.8">
      <c r="A7" s="153"/>
      <c r="B7" s="103" t="s">
        <v>215</v>
      </c>
      <c r="C7" s="101" t="s">
        <v>5</v>
      </c>
      <c r="D7" s="103" t="s">
        <v>6</v>
      </c>
      <c r="E7" s="103" t="s">
        <v>3</v>
      </c>
      <c r="F7" s="103" t="s">
        <v>216</v>
      </c>
      <c r="G7" s="154"/>
    </row>
    <row r="8" spans="1:7" ht="14.4">
      <c r="A8" s="82" t="s">
        <v>218</v>
      </c>
      <c r="B8" s="70"/>
      <c r="C8" s="70"/>
      <c r="D8" s="70"/>
      <c r="E8" s="70"/>
      <c r="F8" s="70"/>
      <c r="G8" s="70"/>
    </row>
    <row r="9" spans="1:7" ht="14.4">
      <c r="A9" s="68" t="s">
        <v>219</v>
      </c>
      <c r="B9" s="114">
        <v>0</v>
      </c>
      <c r="C9" s="114">
        <v>0</v>
      </c>
      <c r="D9" s="59">
        <f>B9+C9</f>
        <v>0</v>
      </c>
      <c r="E9" s="114">
        <v>0</v>
      </c>
      <c r="F9" s="114">
        <v>0</v>
      </c>
      <c r="G9" s="59">
        <f>F9-B9</f>
        <v>0</v>
      </c>
    </row>
    <row r="10" spans="1:7" ht="14.4">
      <c r="A10" s="68" t="s">
        <v>220</v>
      </c>
      <c r="B10" s="114">
        <v>0</v>
      </c>
      <c r="C10" s="114">
        <v>0</v>
      </c>
      <c r="D10" s="59">
        <f t="shared" ref="D10:D15" si="0">B10+C10</f>
        <v>0</v>
      </c>
      <c r="E10" s="114">
        <v>0</v>
      </c>
      <c r="F10" s="114">
        <v>0</v>
      </c>
      <c r="G10" s="59">
        <f t="shared" ref="G10:G39" si="1">F10-B10</f>
        <v>0</v>
      </c>
    </row>
    <row r="11" spans="1:7" ht="14.4">
      <c r="A11" s="68" t="s">
        <v>221</v>
      </c>
      <c r="B11" s="114">
        <v>0</v>
      </c>
      <c r="C11" s="114">
        <v>0</v>
      </c>
      <c r="D11" s="59">
        <f t="shared" si="0"/>
        <v>0</v>
      </c>
      <c r="E11" s="114">
        <v>0</v>
      </c>
      <c r="F11" s="114">
        <v>0</v>
      </c>
      <c r="G11" s="59">
        <f t="shared" si="1"/>
        <v>0</v>
      </c>
    </row>
    <row r="12" spans="1:7" ht="14.4">
      <c r="A12" s="68" t="s">
        <v>222</v>
      </c>
      <c r="B12" s="114">
        <v>2320337.2799999998</v>
      </c>
      <c r="C12" s="114">
        <v>28949</v>
      </c>
      <c r="D12" s="59">
        <f t="shared" si="0"/>
        <v>2349286.2799999998</v>
      </c>
      <c r="E12" s="114">
        <v>1305388.56</v>
      </c>
      <c r="F12" s="114">
        <v>1305388.56</v>
      </c>
      <c r="G12" s="59">
        <f t="shared" si="1"/>
        <v>-1014948.7199999997</v>
      </c>
    </row>
    <row r="13" spans="1:7" ht="14.4">
      <c r="A13" s="68" t="s">
        <v>223</v>
      </c>
      <c r="B13" s="114">
        <v>0</v>
      </c>
      <c r="C13" s="114">
        <v>0</v>
      </c>
      <c r="D13" s="59">
        <f t="shared" si="0"/>
        <v>0</v>
      </c>
      <c r="E13" s="114">
        <v>0</v>
      </c>
      <c r="F13" s="114">
        <v>0</v>
      </c>
      <c r="G13" s="59">
        <f t="shared" si="1"/>
        <v>0</v>
      </c>
    </row>
    <row r="14" spans="1:7" ht="14.4">
      <c r="A14" s="68" t="s">
        <v>224</v>
      </c>
      <c r="B14" s="114">
        <v>0</v>
      </c>
      <c r="C14" s="114">
        <v>0</v>
      </c>
      <c r="D14" s="59">
        <f t="shared" si="0"/>
        <v>0</v>
      </c>
      <c r="E14" s="114">
        <v>0</v>
      </c>
      <c r="F14" s="114">
        <v>0</v>
      </c>
      <c r="G14" s="59">
        <f t="shared" si="1"/>
        <v>0</v>
      </c>
    </row>
    <row r="15" spans="1:7" ht="14.4">
      <c r="A15" s="68" t="s">
        <v>225</v>
      </c>
      <c r="B15" s="114">
        <v>0</v>
      </c>
      <c r="C15" s="114">
        <v>63000</v>
      </c>
      <c r="D15" s="59">
        <f t="shared" si="0"/>
        <v>63000</v>
      </c>
      <c r="E15" s="114">
        <v>63000</v>
      </c>
      <c r="F15" s="114">
        <v>63000</v>
      </c>
      <c r="G15" s="59">
        <f t="shared" si="1"/>
        <v>63000</v>
      </c>
    </row>
    <row r="16" spans="1:7">
      <c r="A16" s="83" t="s">
        <v>226</v>
      </c>
      <c r="B16" s="59">
        <f t="shared" ref="B16:F16" si="2">SUM(B17:B27)</f>
        <v>0</v>
      </c>
      <c r="C16" s="59">
        <f t="shared" si="2"/>
        <v>0</v>
      </c>
      <c r="D16" s="59">
        <f t="shared" si="2"/>
        <v>0</v>
      </c>
      <c r="E16" s="59">
        <f t="shared" si="2"/>
        <v>0</v>
      </c>
      <c r="F16" s="59">
        <f t="shared" si="2"/>
        <v>0</v>
      </c>
      <c r="G16" s="59">
        <f t="shared" si="1"/>
        <v>0</v>
      </c>
    </row>
    <row r="17" spans="1:7" ht="14.4">
      <c r="A17" s="84" t="s">
        <v>227</v>
      </c>
      <c r="B17" s="114">
        <v>0</v>
      </c>
      <c r="C17" s="114">
        <v>0</v>
      </c>
      <c r="D17" s="59">
        <f t="shared" ref="D17:D27" si="3">B17+C17</f>
        <v>0</v>
      </c>
      <c r="E17" s="114">
        <v>0</v>
      </c>
      <c r="F17" s="114">
        <v>0</v>
      </c>
      <c r="G17" s="59">
        <f t="shared" si="1"/>
        <v>0</v>
      </c>
    </row>
    <row r="18" spans="1:7">
      <c r="A18" s="84" t="s">
        <v>228</v>
      </c>
      <c r="B18" s="59"/>
      <c r="C18" s="59"/>
      <c r="D18" s="59">
        <f t="shared" si="3"/>
        <v>0</v>
      </c>
      <c r="E18" s="59"/>
      <c r="F18" s="59"/>
      <c r="G18" s="59">
        <f t="shared" si="1"/>
        <v>0</v>
      </c>
    </row>
    <row r="19" spans="1:7">
      <c r="A19" s="84" t="s">
        <v>229</v>
      </c>
      <c r="B19" s="59"/>
      <c r="C19" s="59"/>
      <c r="D19" s="59">
        <f t="shared" si="3"/>
        <v>0</v>
      </c>
      <c r="E19" s="59"/>
      <c r="F19" s="59"/>
      <c r="G19" s="59">
        <f t="shared" si="1"/>
        <v>0</v>
      </c>
    </row>
    <row r="20" spans="1:7">
      <c r="A20" s="84" t="s">
        <v>230</v>
      </c>
      <c r="B20" s="59"/>
      <c r="C20" s="59"/>
      <c r="D20" s="59">
        <f t="shared" si="3"/>
        <v>0</v>
      </c>
      <c r="E20" s="59"/>
      <c r="F20" s="59"/>
      <c r="G20" s="59">
        <f t="shared" si="1"/>
        <v>0</v>
      </c>
    </row>
    <row r="21" spans="1:7">
      <c r="A21" s="84" t="s">
        <v>231</v>
      </c>
      <c r="B21" s="59"/>
      <c r="C21" s="59"/>
      <c r="D21" s="59">
        <f t="shared" si="3"/>
        <v>0</v>
      </c>
      <c r="E21" s="59"/>
      <c r="F21" s="59"/>
      <c r="G21" s="59">
        <f t="shared" si="1"/>
        <v>0</v>
      </c>
    </row>
    <row r="22" spans="1:7">
      <c r="A22" s="84" t="s">
        <v>232</v>
      </c>
      <c r="B22" s="59"/>
      <c r="C22" s="59"/>
      <c r="D22" s="59">
        <f t="shared" si="3"/>
        <v>0</v>
      </c>
      <c r="E22" s="59"/>
      <c r="F22" s="59"/>
      <c r="G22" s="59">
        <f t="shared" si="1"/>
        <v>0</v>
      </c>
    </row>
    <row r="23" spans="1:7">
      <c r="A23" s="84" t="s">
        <v>233</v>
      </c>
      <c r="B23" s="59"/>
      <c r="C23" s="59"/>
      <c r="D23" s="59">
        <f t="shared" si="3"/>
        <v>0</v>
      </c>
      <c r="E23" s="59"/>
      <c r="F23" s="59"/>
      <c r="G23" s="59">
        <f t="shared" si="1"/>
        <v>0</v>
      </c>
    </row>
    <row r="24" spans="1:7">
      <c r="A24" s="84" t="s">
        <v>234</v>
      </c>
      <c r="B24" s="59"/>
      <c r="C24" s="59"/>
      <c r="D24" s="59">
        <f t="shared" si="3"/>
        <v>0</v>
      </c>
      <c r="E24" s="59"/>
      <c r="F24" s="59"/>
      <c r="G24" s="59">
        <f t="shared" si="1"/>
        <v>0</v>
      </c>
    </row>
    <row r="25" spans="1:7">
      <c r="A25" s="84" t="s">
        <v>235</v>
      </c>
      <c r="B25" s="59"/>
      <c r="C25" s="59"/>
      <c r="D25" s="59">
        <f t="shared" si="3"/>
        <v>0</v>
      </c>
      <c r="E25" s="59"/>
      <c r="F25" s="59"/>
      <c r="G25" s="59">
        <f t="shared" si="1"/>
        <v>0</v>
      </c>
    </row>
    <row r="26" spans="1:7">
      <c r="A26" s="84" t="s">
        <v>236</v>
      </c>
      <c r="B26" s="59"/>
      <c r="C26" s="59"/>
      <c r="D26" s="59">
        <f t="shared" si="3"/>
        <v>0</v>
      </c>
      <c r="E26" s="59"/>
      <c r="F26" s="59"/>
      <c r="G26" s="59">
        <f t="shared" si="1"/>
        <v>0</v>
      </c>
    </row>
    <row r="27" spans="1:7">
      <c r="A27" s="84" t="s">
        <v>237</v>
      </c>
      <c r="B27" s="59"/>
      <c r="C27" s="59"/>
      <c r="D27" s="59">
        <f t="shared" si="3"/>
        <v>0</v>
      </c>
      <c r="E27" s="59"/>
      <c r="F27" s="59"/>
      <c r="G27" s="59">
        <f t="shared" si="1"/>
        <v>0</v>
      </c>
    </row>
    <row r="28" spans="1:7">
      <c r="A28" s="68" t="s">
        <v>238</v>
      </c>
      <c r="B28" s="59">
        <f>SUM(B29:B33)</f>
        <v>0</v>
      </c>
      <c r="C28" s="59">
        <f t="shared" ref="C28:F28" si="4">SUM(C29:C33)</f>
        <v>0</v>
      </c>
      <c r="D28" s="59">
        <f t="shared" si="4"/>
        <v>0</v>
      </c>
      <c r="E28" s="59">
        <f t="shared" si="4"/>
        <v>0</v>
      </c>
      <c r="F28" s="59">
        <f t="shared" si="4"/>
        <v>0</v>
      </c>
      <c r="G28" s="59">
        <f t="shared" si="1"/>
        <v>0</v>
      </c>
    </row>
    <row r="29" spans="1:7" ht="14.4">
      <c r="A29" s="84" t="s">
        <v>239</v>
      </c>
      <c r="B29" s="114">
        <v>0</v>
      </c>
      <c r="C29" s="114">
        <v>0</v>
      </c>
      <c r="D29" s="59">
        <f t="shared" ref="D29:D33" si="5">B29+C29</f>
        <v>0</v>
      </c>
      <c r="E29" s="114">
        <v>0</v>
      </c>
      <c r="F29" s="114">
        <v>0</v>
      </c>
      <c r="G29" s="59">
        <f t="shared" si="1"/>
        <v>0</v>
      </c>
    </row>
    <row r="30" spans="1:7">
      <c r="A30" s="84" t="s">
        <v>240</v>
      </c>
      <c r="B30" s="59"/>
      <c r="C30" s="59"/>
      <c r="D30" s="59">
        <f t="shared" si="5"/>
        <v>0</v>
      </c>
      <c r="E30" s="59"/>
      <c r="F30" s="59"/>
      <c r="G30" s="59">
        <f t="shared" si="1"/>
        <v>0</v>
      </c>
    </row>
    <row r="31" spans="1:7">
      <c r="A31" s="84" t="s">
        <v>241</v>
      </c>
      <c r="B31" s="59"/>
      <c r="C31" s="59"/>
      <c r="D31" s="59">
        <f t="shared" si="5"/>
        <v>0</v>
      </c>
      <c r="E31" s="59"/>
      <c r="F31" s="59"/>
      <c r="G31" s="59">
        <f t="shared" si="1"/>
        <v>0</v>
      </c>
    </row>
    <row r="32" spans="1:7">
      <c r="A32" s="84" t="s">
        <v>242</v>
      </c>
      <c r="B32" s="59"/>
      <c r="C32" s="59"/>
      <c r="D32" s="59">
        <f t="shared" si="5"/>
        <v>0</v>
      </c>
      <c r="E32" s="59"/>
      <c r="F32" s="59"/>
      <c r="G32" s="59">
        <f t="shared" si="1"/>
        <v>0</v>
      </c>
    </row>
    <row r="33" spans="1:7">
      <c r="A33" s="84" t="s">
        <v>243</v>
      </c>
      <c r="B33" s="59"/>
      <c r="C33" s="59"/>
      <c r="D33" s="59">
        <f t="shared" si="5"/>
        <v>0</v>
      </c>
      <c r="E33" s="59"/>
      <c r="F33" s="59"/>
      <c r="G33" s="59">
        <f t="shared" si="1"/>
        <v>0</v>
      </c>
    </row>
    <row r="34" spans="1:7" ht="14.4">
      <c r="A34" s="68" t="s">
        <v>244</v>
      </c>
      <c r="B34" s="114">
        <v>8309232.6699999999</v>
      </c>
      <c r="C34" s="114">
        <v>330199.09000000003</v>
      </c>
      <c r="D34" s="59">
        <f>B34+C34</f>
        <v>8639431.7599999998</v>
      </c>
      <c r="E34" s="114">
        <v>4326316.5199999996</v>
      </c>
      <c r="F34" s="114">
        <v>4326316.5199999996</v>
      </c>
      <c r="G34" s="59">
        <f t="shared" si="1"/>
        <v>-3982916.1500000004</v>
      </c>
    </row>
    <row r="35" spans="1:7">
      <c r="A35" s="68" t="s">
        <v>245</v>
      </c>
      <c r="B35" s="59">
        <f>B36</f>
        <v>0</v>
      </c>
      <c r="C35" s="59">
        <f>C36</f>
        <v>0</v>
      </c>
      <c r="D35" s="59">
        <f>B35+C35</f>
        <v>0</v>
      </c>
      <c r="E35" s="59">
        <f>E36</f>
        <v>0</v>
      </c>
      <c r="F35" s="59">
        <f>F36</f>
        <v>0</v>
      </c>
      <c r="G35" s="59">
        <f t="shared" si="1"/>
        <v>0</v>
      </c>
    </row>
    <row r="36" spans="1:7" ht="14.4">
      <c r="A36" s="84" t="s">
        <v>246</v>
      </c>
      <c r="B36" s="114">
        <v>0</v>
      </c>
      <c r="C36" s="114">
        <v>0</v>
      </c>
      <c r="D36" s="59">
        <f>B36+C36</f>
        <v>0</v>
      </c>
      <c r="E36" s="114">
        <v>0</v>
      </c>
      <c r="F36" s="114">
        <v>0</v>
      </c>
      <c r="G36" s="59">
        <f t="shared" si="1"/>
        <v>0</v>
      </c>
    </row>
    <row r="37" spans="1:7">
      <c r="A37" s="68" t="s">
        <v>247</v>
      </c>
      <c r="B37" s="59">
        <f>B38+B39</f>
        <v>0</v>
      </c>
      <c r="C37" s="59">
        <f t="shared" ref="C37:F37" si="6">C38+C39</f>
        <v>0</v>
      </c>
      <c r="D37" s="59">
        <f t="shared" si="6"/>
        <v>0</v>
      </c>
      <c r="E37" s="59">
        <f t="shared" si="6"/>
        <v>0</v>
      </c>
      <c r="F37" s="59">
        <f t="shared" si="6"/>
        <v>0</v>
      </c>
      <c r="G37" s="59">
        <f t="shared" si="1"/>
        <v>0</v>
      </c>
    </row>
    <row r="38" spans="1:7">
      <c r="A38" s="84" t="s">
        <v>248</v>
      </c>
      <c r="B38" s="59"/>
      <c r="C38" s="59"/>
      <c r="D38" s="59">
        <f>B38+C38</f>
        <v>0</v>
      </c>
      <c r="E38" s="59"/>
      <c r="F38" s="59"/>
      <c r="G38" s="59">
        <f t="shared" si="1"/>
        <v>0</v>
      </c>
    </row>
    <row r="39" spans="1:7">
      <c r="A39" s="84" t="s">
        <v>249</v>
      </c>
      <c r="B39" s="59"/>
      <c r="C39" s="59"/>
      <c r="D39" s="59">
        <f>B39+C39</f>
        <v>0</v>
      </c>
      <c r="E39" s="59"/>
      <c r="F39" s="59"/>
      <c r="G39" s="59">
        <f t="shared" si="1"/>
        <v>0</v>
      </c>
    </row>
    <row r="40" spans="1:7">
      <c r="A40" s="10"/>
      <c r="B40" s="59"/>
      <c r="C40" s="59"/>
      <c r="D40" s="59"/>
      <c r="E40" s="59"/>
      <c r="F40" s="59"/>
      <c r="G40" s="59"/>
    </row>
    <row r="41" spans="1:7" ht="14.4">
      <c r="A41" s="21" t="s">
        <v>250</v>
      </c>
      <c r="B41" s="56">
        <f>B9+B10+B11+B12+B13+B14+B15+B16+B28++B34+B35+B37</f>
        <v>10629569.949999999</v>
      </c>
      <c r="C41" s="56">
        <f t="shared" ref="C41:G41" si="7">C9+C10+C11+C12+C13+C14+C15+C16+C28++C34+C35+C37</f>
        <v>422148.09</v>
      </c>
      <c r="D41" s="56">
        <f t="shared" si="7"/>
        <v>11051718.039999999</v>
      </c>
      <c r="E41" s="56">
        <f t="shared" si="7"/>
        <v>5694705.0800000001</v>
      </c>
      <c r="F41" s="56">
        <f t="shared" si="7"/>
        <v>5694705.0800000001</v>
      </c>
      <c r="G41" s="56">
        <f t="shared" si="7"/>
        <v>-4934864.87</v>
      </c>
    </row>
    <row r="42" spans="1:7" ht="14.4">
      <c r="A42" s="21" t="s">
        <v>251</v>
      </c>
      <c r="B42" s="118"/>
      <c r="C42" s="118"/>
      <c r="D42" s="118"/>
      <c r="E42" s="118"/>
      <c r="F42" s="118"/>
      <c r="G42" s="56">
        <f>IF((F41-B41)&lt;0,0,(F41-B41))</f>
        <v>0</v>
      </c>
    </row>
    <row r="43" spans="1:7">
      <c r="A43" s="10"/>
      <c r="B43" s="62"/>
      <c r="C43" s="62"/>
      <c r="D43" s="62"/>
      <c r="E43" s="62"/>
      <c r="F43" s="62"/>
      <c r="G43" s="62"/>
    </row>
    <row r="44" spans="1:7" ht="14.4">
      <c r="A44" s="21" t="s">
        <v>252</v>
      </c>
      <c r="B44" s="62"/>
      <c r="C44" s="62"/>
      <c r="D44" s="62"/>
      <c r="E44" s="62"/>
      <c r="F44" s="62"/>
      <c r="G44" s="62"/>
    </row>
    <row r="45" spans="1:7">
      <c r="A45" s="68" t="s">
        <v>253</v>
      </c>
      <c r="B45" s="59">
        <f>SUM(B46:B53)</f>
        <v>0</v>
      </c>
      <c r="C45" s="59">
        <f t="shared" ref="C45:F45" si="8">SUM(C46:C53)</f>
        <v>0</v>
      </c>
      <c r="D45" s="59">
        <f t="shared" si="8"/>
        <v>0</v>
      </c>
      <c r="E45" s="59">
        <f t="shared" si="8"/>
        <v>0</v>
      </c>
      <c r="F45" s="59">
        <f t="shared" si="8"/>
        <v>0</v>
      </c>
      <c r="G45" s="59">
        <f>F45-B45</f>
        <v>0</v>
      </c>
    </row>
    <row r="46" spans="1:7">
      <c r="A46" s="85" t="s">
        <v>254</v>
      </c>
      <c r="B46" s="59"/>
      <c r="C46" s="59"/>
      <c r="D46" s="59">
        <f>B46+C46</f>
        <v>0</v>
      </c>
      <c r="E46" s="59"/>
      <c r="F46" s="59"/>
      <c r="G46" s="59">
        <f>F46-B46</f>
        <v>0</v>
      </c>
    </row>
    <row r="47" spans="1:7">
      <c r="A47" s="85" t="s">
        <v>255</v>
      </c>
      <c r="B47" s="59"/>
      <c r="C47" s="59"/>
      <c r="D47" s="59">
        <f t="shared" ref="D47:D53" si="9">B47+C47</f>
        <v>0</v>
      </c>
      <c r="E47" s="59"/>
      <c r="F47" s="59"/>
      <c r="G47" s="59">
        <f t="shared" ref="G47:G48" si="10">F47-B47</f>
        <v>0</v>
      </c>
    </row>
    <row r="48" spans="1:7" ht="14.4">
      <c r="A48" s="85" t="s">
        <v>256</v>
      </c>
      <c r="B48" s="114">
        <v>0</v>
      </c>
      <c r="C48" s="114">
        <v>0</v>
      </c>
      <c r="D48" s="59">
        <f t="shared" si="9"/>
        <v>0</v>
      </c>
      <c r="E48" s="114">
        <v>0</v>
      </c>
      <c r="F48" s="114">
        <v>0</v>
      </c>
      <c r="G48" s="59">
        <f t="shared" si="10"/>
        <v>0</v>
      </c>
    </row>
    <row r="49" spans="1:7" ht="26.4">
      <c r="A49" s="85" t="s">
        <v>257</v>
      </c>
      <c r="B49" s="114">
        <v>0</v>
      </c>
      <c r="C49" s="114">
        <v>0</v>
      </c>
      <c r="D49" s="59">
        <f t="shared" si="9"/>
        <v>0</v>
      </c>
      <c r="E49" s="114">
        <v>0</v>
      </c>
      <c r="F49" s="114">
        <v>0</v>
      </c>
      <c r="G49" s="59">
        <f>F49-B49</f>
        <v>0</v>
      </c>
    </row>
    <row r="50" spans="1:7">
      <c r="A50" s="85" t="s">
        <v>258</v>
      </c>
      <c r="B50" s="59"/>
      <c r="C50" s="59"/>
      <c r="D50" s="59">
        <f t="shared" si="9"/>
        <v>0</v>
      </c>
      <c r="E50" s="59"/>
      <c r="F50" s="59"/>
      <c r="G50" s="59">
        <f t="shared" ref="G50:G63" si="11">F50-B50</f>
        <v>0</v>
      </c>
    </row>
    <row r="51" spans="1:7">
      <c r="A51" s="85" t="s">
        <v>259</v>
      </c>
      <c r="B51" s="59"/>
      <c r="C51" s="59"/>
      <c r="D51" s="59">
        <f t="shared" si="9"/>
        <v>0</v>
      </c>
      <c r="E51" s="59"/>
      <c r="F51" s="59"/>
      <c r="G51" s="59">
        <f t="shared" si="11"/>
        <v>0</v>
      </c>
    </row>
    <row r="52" spans="1:7" ht="26.4">
      <c r="A52" s="86" t="s">
        <v>260</v>
      </c>
      <c r="B52" s="59"/>
      <c r="C52" s="59"/>
      <c r="D52" s="59">
        <f t="shared" si="9"/>
        <v>0</v>
      </c>
      <c r="E52" s="59"/>
      <c r="F52" s="59"/>
      <c r="G52" s="59">
        <f t="shared" si="11"/>
        <v>0</v>
      </c>
    </row>
    <row r="53" spans="1:7">
      <c r="A53" s="84" t="s">
        <v>261</v>
      </c>
      <c r="B53" s="59"/>
      <c r="C53" s="59"/>
      <c r="D53" s="59">
        <f t="shared" si="9"/>
        <v>0</v>
      </c>
      <c r="E53" s="59"/>
      <c r="F53" s="59"/>
      <c r="G53" s="59">
        <f t="shared" si="11"/>
        <v>0</v>
      </c>
    </row>
    <row r="54" spans="1:7">
      <c r="A54" s="68" t="s">
        <v>262</v>
      </c>
      <c r="B54" s="59">
        <f>SUM(B55:B58)</f>
        <v>0</v>
      </c>
      <c r="C54" s="59">
        <f t="shared" ref="C54:F54" si="12">SUM(C55:C58)</f>
        <v>179429.47</v>
      </c>
      <c r="D54" s="59">
        <f t="shared" si="12"/>
        <v>179429.47</v>
      </c>
      <c r="E54" s="59">
        <f t="shared" si="12"/>
        <v>126929.47</v>
      </c>
      <c r="F54" s="59">
        <f t="shared" si="12"/>
        <v>126929.47</v>
      </c>
      <c r="G54" s="59">
        <f t="shared" si="11"/>
        <v>126929.47</v>
      </c>
    </row>
    <row r="55" spans="1:7">
      <c r="A55" s="86" t="s">
        <v>263</v>
      </c>
      <c r="B55" s="59"/>
      <c r="C55" s="59"/>
      <c r="D55" s="59">
        <f t="shared" ref="D55:D58" si="13">B55+C55</f>
        <v>0</v>
      </c>
      <c r="E55" s="59"/>
      <c r="F55" s="59"/>
      <c r="G55" s="59">
        <f t="shared" si="11"/>
        <v>0</v>
      </c>
    </row>
    <row r="56" spans="1:7">
      <c r="A56" s="85" t="s">
        <v>264</v>
      </c>
      <c r="B56" s="59"/>
      <c r="C56" s="59"/>
      <c r="D56" s="59">
        <f t="shared" si="13"/>
        <v>0</v>
      </c>
      <c r="E56" s="59"/>
      <c r="F56" s="59"/>
      <c r="G56" s="59">
        <f t="shared" si="11"/>
        <v>0</v>
      </c>
    </row>
    <row r="57" spans="1:7">
      <c r="A57" s="85" t="s">
        <v>265</v>
      </c>
      <c r="B57" s="59"/>
      <c r="C57" s="59"/>
      <c r="D57" s="59">
        <f t="shared" si="13"/>
        <v>0</v>
      </c>
      <c r="E57" s="59"/>
      <c r="F57" s="59"/>
      <c r="G57" s="59">
        <f t="shared" si="11"/>
        <v>0</v>
      </c>
    </row>
    <row r="58" spans="1:7" ht="14.4">
      <c r="A58" s="86" t="s">
        <v>266</v>
      </c>
      <c r="B58" s="114">
        <v>0</v>
      </c>
      <c r="C58" s="114">
        <v>179429.47</v>
      </c>
      <c r="D58" s="59">
        <f t="shared" si="13"/>
        <v>179429.47</v>
      </c>
      <c r="E58" s="114">
        <v>126929.47</v>
      </c>
      <c r="F58" s="114">
        <v>126929.47</v>
      </c>
      <c r="G58" s="59">
        <f t="shared" si="11"/>
        <v>126929.47</v>
      </c>
    </row>
    <row r="59" spans="1:7">
      <c r="A59" s="68" t="s">
        <v>267</v>
      </c>
      <c r="B59" s="59">
        <f>B60+B61</f>
        <v>0</v>
      </c>
      <c r="C59" s="59">
        <f t="shared" ref="C59:F59" si="14">C60+C61</f>
        <v>0</v>
      </c>
      <c r="D59" s="59">
        <f t="shared" si="14"/>
        <v>0</v>
      </c>
      <c r="E59" s="59">
        <f t="shared" si="14"/>
        <v>0</v>
      </c>
      <c r="F59" s="59">
        <f t="shared" si="14"/>
        <v>0</v>
      </c>
      <c r="G59" s="59">
        <f t="shared" si="11"/>
        <v>0</v>
      </c>
    </row>
    <row r="60" spans="1:7" ht="26.4">
      <c r="A60" s="85" t="s">
        <v>268</v>
      </c>
      <c r="B60" s="59"/>
      <c r="C60" s="59"/>
      <c r="D60" s="59">
        <f t="shared" ref="D60:D63" si="15">B60+C60</f>
        <v>0</v>
      </c>
      <c r="E60" s="59"/>
      <c r="F60" s="59"/>
      <c r="G60" s="59">
        <f t="shared" si="11"/>
        <v>0</v>
      </c>
    </row>
    <row r="61" spans="1:7">
      <c r="A61" s="85" t="s">
        <v>269</v>
      </c>
      <c r="B61" s="59"/>
      <c r="C61" s="59"/>
      <c r="D61" s="59">
        <f t="shared" si="15"/>
        <v>0</v>
      </c>
      <c r="E61" s="59"/>
      <c r="F61" s="59"/>
      <c r="G61" s="59">
        <f t="shared" si="11"/>
        <v>0</v>
      </c>
    </row>
    <row r="62" spans="1:7">
      <c r="A62" s="68" t="s">
        <v>270</v>
      </c>
      <c r="B62" s="59"/>
      <c r="C62" s="59"/>
      <c r="D62" s="59">
        <f t="shared" si="15"/>
        <v>0</v>
      </c>
      <c r="E62" s="59"/>
      <c r="F62" s="59"/>
      <c r="G62" s="59">
        <f t="shared" si="11"/>
        <v>0</v>
      </c>
    </row>
    <row r="63" spans="1:7">
      <c r="A63" s="68" t="s">
        <v>271</v>
      </c>
      <c r="B63" s="59"/>
      <c r="C63" s="59"/>
      <c r="D63" s="59">
        <f t="shared" si="15"/>
        <v>0</v>
      </c>
      <c r="E63" s="59"/>
      <c r="F63" s="59"/>
      <c r="G63" s="59">
        <f t="shared" si="11"/>
        <v>0</v>
      </c>
    </row>
    <row r="64" spans="1:7">
      <c r="A64" s="10"/>
      <c r="B64" s="62"/>
      <c r="C64" s="62"/>
      <c r="D64" s="62"/>
      <c r="E64" s="62"/>
      <c r="F64" s="62"/>
      <c r="G64" s="62"/>
    </row>
    <row r="65" spans="1:7" ht="14.4">
      <c r="A65" s="21" t="s">
        <v>272</v>
      </c>
      <c r="B65" s="56">
        <f>B45+B54+B59+B62+B63</f>
        <v>0</v>
      </c>
      <c r="C65" s="56">
        <f t="shared" ref="C65:F65" si="16">C45+C54+C59+C62+C63</f>
        <v>179429.47</v>
      </c>
      <c r="D65" s="56">
        <f t="shared" si="16"/>
        <v>179429.47</v>
      </c>
      <c r="E65" s="56">
        <f t="shared" si="16"/>
        <v>126929.47</v>
      </c>
      <c r="F65" s="56">
        <f t="shared" si="16"/>
        <v>126929.47</v>
      </c>
      <c r="G65" s="56">
        <f>F65-B65</f>
        <v>126929.47</v>
      </c>
    </row>
    <row r="66" spans="1:7">
      <c r="A66" s="10"/>
      <c r="B66" s="62"/>
      <c r="C66" s="62"/>
      <c r="D66" s="62"/>
      <c r="E66" s="62"/>
      <c r="F66" s="62"/>
      <c r="G66" s="62"/>
    </row>
    <row r="67" spans="1:7" ht="14.4">
      <c r="A67" s="21" t="s">
        <v>273</v>
      </c>
      <c r="B67" s="56">
        <f>B68</f>
        <v>0</v>
      </c>
      <c r="C67" s="56">
        <f t="shared" ref="C67:G67" si="17">C68</f>
        <v>0</v>
      </c>
      <c r="D67" s="56">
        <f t="shared" si="17"/>
        <v>0</v>
      </c>
      <c r="E67" s="56">
        <f t="shared" si="17"/>
        <v>0</v>
      </c>
      <c r="F67" s="56">
        <f t="shared" si="17"/>
        <v>0</v>
      </c>
      <c r="G67" s="56">
        <f t="shared" si="17"/>
        <v>0</v>
      </c>
    </row>
    <row r="68" spans="1:7" ht="14.4">
      <c r="A68" s="68" t="s">
        <v>274</v>
      </c>
      <c r="B68" s="114">
        <v>0</v>
      </c>
      <c r="C68" s="114">
        <v>0</v>
      </c>
      <c r="D68" s="59">
        <f>B68+C68</f>
        <v>0</v>
      </c>
      <c r="E68" s="114">
        <v>0</v>
      </c>
      <c r="F68" s="114">
        <v>0</v>
      </c>
      <c r="G68" s="59">
        <f t="shared" ref="G68" si="18">F68-B68</f>
        <v>0</v>
      </c>
    </row>
    <row r="69" spans="1:7">
      <c r="A69" s="10"/>
      <c r="B69" s="62"/>
      <c r="C69" s="62"/>
      <c r="D69" s="62"/>
      <c r="E69" s="62"/>
      <c r="F69" s="62"/>
      <c r="G69" s="62"/>
    </row>
    <row r="70" spans="1:7" ht="14.4">
      <c r="A70" s="21" t="s">
        <v>275</v>
      </c>
      <c r="B70" s="56">
        <f>B41+B65+B67</f>
        <v>10629569.949999999</v>
      </c>
      <c r="C70" s="56">
        <f t="shared" ref="C70:G70" si="19">C41+C65+C67</f>
        <v>601577.56000000006</v>
      </c>
      <c r="D70" s="56">
        <f t="shared" si="19"/>
        <v>11231147.51</v>
      </c>
      <c r="E70" s="56">
        <f t="shared" si="19"/>
        <v>5821634.5499999998</v>
      </c>
      <c r="F70" s="56">
        <f t="shared" si="19"/>
        <v>5821634.5499999998</v>
      </c>
      <c r="G70" s="56">
        <f t="shared" si="19"/>
        <v>-4807935.4000000004</v>
      </c>
    </row>
    <row r="71" spans="1:7">
      <c r="A71" s="10"/>
      <c r="B71" s="62"/>
      <c r="C71" s="62"/>
      <c r="D71" s="62"/>
      <c r="E71" s="62"/>
      <c r="F71" s="62"/>
      <c r="G71" s="62"/>
    </row>
    <row r="72" spans="1:7" ht="14.4">
      <c r="A72" s="21" t="s">
        <v>276</v>
      </c>
      <c r="B72" s="62"/>
      <c r="C72" s="62"/>
      <c r="D72" s="62"/>
      <c r="E72" s="62"/>
      <c r="F72" s="62"/>
      <c r="G72" s="62"/>
    </row>
    <row r="73" spans="1:7" ht="26.4">
      <c r="A73" s="87" t="s">
        <v>277</v>
      </c>
      <c r="B73" s="114">
        <v>0</v>
      </c>
      <c r="C73" s="114">
        <v>0</v>
      </c>
      <c r="D73" s="59">
        <f t="shared" ref="D73:D74" si="20">B73+C73</f>
        <v>0</v>
      </c>
      <c r="E73" s="114">
        <v>0</v>
      </c>
      <c r="F73" s="114">
        <v>0</v>
      </c>
      <c r="G73" s="59">
        <f t="shared" ref="G73:G74" si="21">F73-B73</f>
        <v>0</v>
      </c>
    </row>
    <row r="74" spans="1:7" ht="26.4">
      <c r="A74" s="87" t="s">
        <v>278</v>
      </c>
      <c r="B74" s="114">
        <v>0</v>
      </c>
      <c r="C74" s="114">
        <v>0</v>
      </c>
      <c r="D74" s="59">
        <f t="shared" si="20"/>
        <v>0</v>
      </c>
      <c r="E74" s="114">
        <v>0</v>
      </c>
      <c r="F74" s="114">
        <v>0</v>
      </c>
      <c r="G74" s="59">
        <f t="shared" si="21"/>
        <v>0</v>
      </c>
    </row>
    <row r="75" spans="1:7" ht="14.4">
      <c r="A75" s="71" t="s">
        <v>279</v>
      </c>
      <c r="B75" s="56">
        <f>B73+B74</f>
        <v>0</v>
      </c>
      <c r="C75" s="56">
        <f t="shared" ref="C75:G75" si="22">C73+C74</f>
        <v>0</v>
      </c>
      <c r="D75" s="56">
        <f t="shared" si="22"/>
        <v>0</v>
      </c>
      <c r="E75" s="56">
        <f t="shared" si="22"/>
        <v>0</v>
      </c>
      <c r="F75" s="56">
        <f t="shared" si="22"/>
        <v>0</v>
      </c>
      <c r="G75" s="56">
        <f t="shared" si="22"/>
        <v>0</v>
      </c>
    </row>
    <row r="76" spans="1:7">
      <c r="A76" s="63"/>
      <c r="B76" s="65"/>
      <c r="C76" s="65"/>
      <c r="D76" s="65"/>
      <c r="E76" s="65"/>
      <c r="F76" s="65"/>
      <c r="G76" s="65"/>
    </row>
    <row r="77" spans="1:7">
      <c r="B77" s="88"/>
      <c r="C77" s="88"/>
      <c r="D77" s="88"/>
      <c r="E77" s="88"/>
      <c r="F77" s="88"/>
      <c r="G77" s="88"/>
    </row>
    <row r="78" spans="1:7">
      <c r="B78" s="88"/>
      <c r="C78" s="88"/>
      <c r="D78" s="88"/>
      <c r="E78" s="88"/>
      <c r="F78" s="88"/>
      <c r="G78" s="89"/>
    </row>
    <row r="79" spans="1:7">
      <c r="B79" s="88"/>
      <c r="C79" s="88"/>
      <c r="D79" s="88"/>
      <c r="E79" s="88"/>
      <c r="F79" s="88"/>
      <c r="G79" s="89"/>
    </row>
    <row r="80" spans="1:7">
      <c r="B80" s="90"/>
      <c r="C80" s="90"/>
      <c r="D80" s="90"/>
      <c r="E80" s="90"/>
      <c r="F80" s="90"/>
      <c r="G80" s="90"/>
    </row>
    <row r="81" spans="1:7">
      <c r="A81" s="98" t="s">
        <v>341</v>
      </c>
      <c r="D81" s="149" t="s">
        <v>337</v>
      </c>
      <c r="E81" s="149"/>
      <c r="F81" s="149"/>
      <c r="G81" s="149"/>
    </row>
    <row r="82" spans="1:7">
      <c r="A82" s="98" t="s">
        <v>333</v>
      </c>
      <c r="D82" s="149" t="s">
        <v>334</v>
      </c>
      <c r="E82" s="149"/>
      <c r="F82" s="149"/>
      <c r="G82" s="149"/>
    </row>
    <row r="83" spans="1:7">
      <c r="A83" s="98" t="s">
        <v>335</v>
      </c>
      <c r="D83" s="149" t="s">
        <v>336</v>
      </c>
      <c r="E83" s="149"/>
      <c r="F83" s="149"/>
      <c r="G83" s="149"/>
    </row>
  </sheetData>
  <mergeCells count="11">
    <mergeCell ref="A1:G1"/>
    <mergeCell ref="A2:G2"/>
    <mergeCell ref="A3:G3"/>
    <mergeCell ref="A4:G4"/>
    <mergeCell ref="D81:G81"/>
    <mergeCell ref="D82:G82"/>
    <mergeCell ref="D83:G83"/>
    <mergeCell ref="A5:G5"/>
    <mergeCell ref="A6:A7"/>
    <mergeCell ref="B6:F6"/>
    <mergeCell ref="G6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horizontalDpi="0" verticalDpi="0" r:id="rId1"/>
  <rowBreaks count="1" manualBreakCount="1">
    <brk id="65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workbookViewId="0">
      <selection activeCell="A9" sqref="A9:G34"/>
    </sheetView>
  </sheetViews>
  <sheetFormatPr baseColWidth="10" defaultColWidth="12" defaultRowHeight="13.2"/>
  <cols>
    <col min="1" max="1" width="45.44140625" style="1" customWidth="1"/>
    <col min="2" max="2" width="14.6640625" style="1" customWidth="1"/>
    <col min="3" max="3" width="14.33203125" style="1" customWidth="1"/>
    <col min="4" max="4" width="14.5546875" style="1" customWidth="1"/>
    <col min="5" max="5" width="14.77734375" style="1" customWidth="1"/>
    <col min="6" max="6" width="14" style="1" customWidth="1"/>
    <col min="7" max="7" width="14" style="1" bestFit="1" customWidth="1"/>
    <col min="8" max="16384" width="12" style="1"/>
  </cols>
  <sheetData>
    <row r="1" spans="1:7" ht="61.8" customHeight="1">
      <c r="A1" s="159" t="s">
        <v>321</v>
      </c>
      <c r="B1" s="155"/>
      <c r="C1" s="155"/>
      <c r="D1" s="155"/>
      <c r="E1" s="155"/>
      <c r="F1" s="155"/>
      <c r="G1" s="155"/>
    </row>
    <row r="2" spans="1:7" ht="14.4">
      <c r="A2" s="137" t="s">
        <v>290</v>
      </c>
      <c r="B2" s="138"/>
      <c r="C2" s="138"/>
      <c r="D2" s="138"/>
      <c r="E2" s="138"/>
      <c r="F2" s="138"/>
      <c r="G2" s="139"/>
    </row>
    <row r="3" spans="1:7" ht="14.4">
      <c r="A3" s="143" t="s">
        <v>322</v>
      </c>
      <c r="B3" s="144"/>
      <c r="C3" s="144"/>
      <c r="D3" s="144"/>
      <c r="E3" s="144"/>
      <c r="F3" s="144"/>
      <c r="G3" s="145"/>
    </row>
    <row r="4" spans="1:7" ht="14.4">
      <c r="A4" s="143" t="s">
        <v>323</v>
      </c>
      <c r="B4" s="144"/>
      <c r="C4" s="144"/>
      <c r="D4" s="144"/>
      <c r="E4" s="144"/>
      <c r="F4" s="144"/>
      <c r="G4" s="145"/>
    </row>
    <row r="5" spans="1:7" ht="14.4">
      <c r="A5" s="143" t="s">
        <v>347</v>
      </c>
      <c r="B5" s="144"/>
      <c r="C5" s="144"/>
      <c r="D5" s="144"/>
      <c r="E5" s="144"/>
      <c r="F5" s="144"/>
      <c r="G5" s="145"/>
    </row>
    <row r="6" spans="1:7" ht="14.4">
      <c r="A6" s="146" t="s">
        <v>292</v>
      </c>
      <c r="B6" s="147"/>
      <c r="C6" s="147"/>
      <c r="D6" s="147"/>
      <c r="E6" s="147"/>
      <c r="F6" s="147"/>
      <c r="G6" s="148"/>
    </row>
    <row r="7" spans="1:7" ht="14.4" customHeight="1">
      <c r="A7" s="152" t="s">
        <v>324</v>
      </c>
      <c r="B7" s="157" t="s">
        <v>0</v>
      </c>
      <c r="C7" s="157"/>
      <c r="D7" s="157"/>
      <c r="E7" s="157"/>
      <c r="F7" s="157"/>
      <c r="G7" s="157" t="s">
        <v>4</v>
      </c>
    </row>
    <row r="8" spans="1:7" ht="39" customHeight="1">
      <c r="A8" s="153"/>
      <c r="B8" s="101" t="s">
        <v>2</v>
      </c>
      <c r="C8" s="104" t="s">
        <v>325</v>
      </c>
      <c r="D8" s="104" t="s">
        <v>6</v>
      </c>
      <c r="E8" s="104" t="s">
        <v>3</v>
      </c>
      <c r="F8" s="104" t="s">
        <v>7</v>
      </c>
      <c r="G8" s="158"/>
    </row>
    <row r="9" spans="1:7" ht="14.4">
      <c r="A9" s="82" t="s">
        <v>8</v>
      </c>
      <c r="B9" s="119">
        <f>B10+B11+B12+B15+B16+B19</f>
        <v>8030492.6200000001</v>
      </c>
      <c r="C9" s="119">
        <f t="shared" ref="C9:G9" si="0">C10+C11+C12+C15+C16+C19</f>
        <v>230199.09</v>
      </c>
      <c r="D9" s="119">
        <f t="shared" si="0"/>
        <v>8260691.71</v>
      </c>
      <c r="E9" s="119">
        <f t="shared" si="0"/>
        <v>3956855.9</v>
      </c>
      <c r="F9" s="119">
        <f t="shared" si="0"/>
        <v>3956855.9</v>
      </c>
      <c r="G9" s="119">
        <f t="shared" si="0"/>
        <v>4303835.8100000005</v>
      </c>
    </row>
    <row r="10" spans="1:7" ht="14.4">
      <c r="A10" s="68" t="s">
        <v>326</v>
      </c>
      <c r="B10" s="120">
        <v>8030492.6200000001</v>
      </c>
      <c r="C10" s="120">
        <v>230199.09</v>
      </c>
      <c r="D10" s="121">
        <f>B10+C10</f>
        <v>8260691.71</v>
      </c>
      <c r="E10" s="120">
        <v>3956855.9</v>
      </c>
      <c r="F10" s="120">
        <v>3956855.9</v>
      </c>
      <c r="G10" s="121">
        <f>D10-E10</f>
        <v>4303835.8100000005</v>
      </c>
    </row>
    <row r="11" spans="1:7">
      <c r="A11" s="68" t="s">
        <v>9</v>
      </c>
      <c r="B11" s="121"/>
      <c r="C11" s="121"/>
      <c r="D11" s="121">
        <f>B11+C11</f>
        <v>0</v>
      </c>
      <c r="E11" s="121"/>
      <c r="F11" s="121"/>
      <c r="G11" s="121">
        <f>D11-E11</f>
        <v>0</v>
      </c>
    </row>
    <row r="12" spans="1:7">
      <c r="A12" s="68" t="s">
        <v>10</v>
      </c>
      <c r="B12" s="121">
        <f>B13+B14</f>
        <v>0</v>
      </c>
      <c r="C12" s="121">
        <f t="shared" ref="C12:G12" si="1">C13+C14</f>
        <v>0</v>
      </c>
      <c r="D12" s="121">
        <f t="shared" si="1"/>
        <v>0</v>
      </c>
      <c r="E12" s="121">
        <f t="shared" si="1"/>
        <v>0</v>
      </c>
      <c r="F12" s="121">
        <f t="shared" si="1"/>
        <v>0</v>
      </c>
      <c r="G12" s="121">
        <f t="shared" si="1"/>
        <v>0</v>
      </c>
    </row>
    <row r="13" spans="1:7">
      <c r="A13" s="84" t="s">
        <v>11</v>
      </c>
      <c r="B13" s="121"/>
      <c r="C13" s="121"/>
      <c r="D13" s="121">
        <f>B13+C13</f>
        <v>0</v>
      </c>
      <c r="E13" s="121"/>
      <c r="F13" s="121"/>
      <c r="G13" s="121">
        <f>D13-E13</f>
        <v>0</v>
      </c>
    </row>
    <row r="14" spans="1:7">
      <c r="A14" s="84" t="s">
        <v>327</v>
      </c>
      <c r="B14" s="121"/>
      <c r="C14" s="121"/>
      <c r="D14" s="121">
        <f>B14+C14</f>
        <v>0</v>
      </c>
      <c r="E14" s="121"/>
      <c r="F14" s="121"/>
      <c r="G14" s="121">
        <f>D14-E14</f>
        <v>0</v>
      </c>
    </row>
    <row r="15" spans="1:7">
      <c r="A15" s="68" t="s">
        <v>12</v>
      </c>
      <c r="B15" s="121"/>
      <c r="C15" s="121"/>
      <c r="D15" s="121">
        <f>B15+C15</f>
        <v>0</v>
      </c>
      <c r="E15" s="121"/>
      <c r="F15" s="121"/>
      <c r="G15" s="121">
        <f>D15-E15</f>
        <v>0</v>
      </c>
    </row>
    <row r="16" spans="1:7" ht="39.6">
      <c r="A16" s="91" t="s">
        <v>328</v>
      </c>
      <c r="B16" s="121">
        <f>B17+B18</f>
        <v>0</v>
      </c>
      <c r="C16" s="121">
        <f t="shared" ref="C16:G16" si="2">C17+C18</f>
        <v>0</v>
      </c>
      <c r="D16" s="121">
        <f t="shared" si="2"/>
        <v>0</v>
      </c>
      <c r="E16" s="121">
        <f t="shared" si="2"/>
        <v>0</v>
      </c>
      <c r="F16" s="121">
        <f t="shared" si="2"/>
        <v>0</v>
      </c>
      <c r="G16" s="121">
        <f t="shared" si="2"/>
        <v>0</v>
      </c>
    </row>
    <row r="17" spans="1:7">
      <c r="A17" s="84" t="s">
        <v>13</v>
      </c>
      <c r="B17" s="121"/>
      <c r="C17" s="121"/>
      <c r="D17" s="121">
        <f>B17+C17</f>
        <v>0</v>
      </c>
      <c r="E17" s="121"/>
      <c r="F17" s="121"/>
      <c r="G17" s="121">
        <f>D17-E17</f>
        <v>0</v>
      </c>
    </row>
    <row r="18" spans="1:7">
      <c r="A18" s="84" t="s">
        <v>14</v>
      </c>
      <c r="B18" s="121"/>
      <c r="C18" s="121"/>
      <c r="D18" s="121">
        <f>B18+C18</f>
        <v>0</v>
      </c>
      <c r="E18" s="121"/>
      <c r="F18" s="121"/>
      <c r="G18" s="121">
        <f>D18-E18</f>
        <v>0</v>
      </c>
    </row>
    <row r="19" spans="1:7">
      <c r="A19" s="68" t="s">
        <v>15</v>
      </c>
      <c r="B19" s="121"/>
      <c r="C19" s="121"/>
      <c r="D19" s="121">
        <f>B19+C19</f>
        <v>0</v>
      </c>
      <c r="E19" s="121"/>
      <c r="F19" s="121"/>
      <c r="G19" s="121">
        <f>D19-E19</f>
        <v>0</v>
      </c>
    </row>
    <row r="20" spans="1:7">
      <c r="A20" s="10"/>
      <c r="B20" s="122"/>
      <c r="C20" s="122"/>
      <c r="D20" s="122"/>
      <c r="E20" s="122"/>
      <c r="F20" s="122"/>
      <c r="G20" s="122"/>
    </row>
    <row r="21" spans="1:7" ht="14.4">
      <c r="A21" s="92" t="s">
        <v>329</v>
      </c>
      <c r="B21" s="119">
        <f>B22+B23+B24+B27+B28+B31</f>
        <v>0</v>
      </c>
      <c r="C21" s="119">
        <f t="shared" ref="C21:G21" si="3">C22+C23+C24+C27+C28+C31</f>
        <v>90000</v>
      </c>
      <c r="D21" s="119">
        <f t="shared" si="3"/>
        <v>90000</v>
      </c>
      <c r="E21" s="119">
        <f t="shared" si="3"/>
        <v>37500</v>
      </c>
      <c r="F21" s="119">
        <f t="shared" si="3"/>
        <v>37500</v>
      </c>
      <c r="G21" s="119">
        <f t="shared" si="3"/>
        <v>52500</v>
      </c>
    </row>
    <row r="22" spans="1:7" ht="14.4">
      <c r="A22" s="68" t="s">
        <v>326</v>
      </c>
      <c r="B22" s="120">
        <v>0</v>
      </c>
      <c r="C22" s="120">
        <v>90000</v>
      </c>
      <c r="D22" s="121">
        <f>B22+C22</f>
        <v>90000</v>
      </c>
      <c r="E22" s="120">
        <v>37500</v>
      </c>
      <c r="F22" s="120">
        <v>37500</v>
      </c>
      <c r="G22" s="121">
        <f>D22-E22</f>
        <v>52500</v>
      </c>
    </row>
    <row r="23" spans="1:7">
      <c r="A23" s="68" t="s">
        <v>9</v>
      </c>
      <c r="B23" s="121"/>
      <c r="C23" s="121"/>
      <c r="D23" s="121">
        <f>B23+C23</f>
        <v>0</v>
      </c>
      <c r="E23" s="121"/>
      <c r="F23" s="121"/>
      <c r="G23" s="121">
        <f>D23-E23</f>
        <v>0</v>
      </c>
    </row>
    <row r="24" spans="1:7">
      <c r="A24" s="68" t="s">
        <v>10</v>
      </c>
      <c r="B24" s="121">
        <f>B25+B26</f>
        <v>0</v>
      </c>
      <c r="C24" s="121">
        <f>C25+C26</f>
        <v>0</v>
      </c>
      <c r="D24" s="121">
        <f>D25+D26</f>
        <v>0</v>
      </c>
      <c r="E24" s="121">
        <f t="shared" ref="E24:G24" si="4">E25+E26</f>
        <v>0</v>
      </c>
      <c r="F24" s="121">
        <f t="shared" si="4"/>
        <v>0</v>
      </c>
      <c r="G24" s="121">
        <f t="shared" si="4"/>
        <v>0</v>
      </c>
    </row>
    <row r="25" spans="1:7">
      <c r="A25" s="84" t="s">
        <v>11</v>
      </c>
      <c r="B25" s="121"/>
      <c r="C25" s="121"/>
      <c r="D25" s="121">
        <f>B25+C25</f>
        <v>0</v>
      </c>
      <c r="E25" s="121"/>
      <c r="F25" s="121"/>
      <c r="G25" s="121">
        <f>D25-E25</f>
        <v>0</v>
      </c>
    </row>
    <row r="26" spans="1:7">
      <c r="A26" s="84" t="s">
        <v>327</v>
      </c>
      <c r="B26" s="121"/>
      <c r="C26" s="121"/>
      <c r="D26" s="121">
        <f>B26+C26</f>
        <v>0</v>
      </c>
      <c r="E26" s="121"/>
      <c r="F26" s="121"/>
      <c r="G26" s="121">
        <f>D26-E26</f>
        <v>0</v>
      </c>
    </row>
    <row r="27" spans="1:7">
      <c r="A27" s="68" t="s">
        <v>12</v>
      </c>
      <c r="B27" s="121"/>
      <c r="C27" s="121"/>
      <c r="D27" s="121"/>
      <c r="E27" s="121"/>
      <c r="F27" s="121"/>
      <c r="G27" s="121"/>
    </row>
    <row r="28" spans="1:7" ht="39.6">
      <c r="A28" s="91" t="s">
        <v>328</v>
      </c>
      <c r="B28" s="121">
        <f>B29+B30</f>
        <v>0</v>
      </c>
      <c r="C28" s="121">
        <f t="shared" ref="C28:G28" si="5">C29+C30</f>
        <v>0</v>
      </c>
      <c r="D28" s="121">
        <f t="shared" si="5"/>
        <v>0</v>
      </c>
      <c r="E28" s="121">
        <f t="shared" si="5"/>
        <v>0</v>
      </c>
      <c r="F28" s="121">
        <f t="shared" si="5"/>
        <v>0</v>
      </c>
      <c r="G28" s="121">
        <f t="shared" si="5"/>
        <v>0</v>
      </c>
    </row>
    <row r="29" spans="1:7">
      <c r="A29" s="84" t="s">
        <v>13</v>
      </c>
      <c r="B29" s="121"/>
      <c r="C29" s="121"/>
      <c r="D29" s="121">
        <f>B29+C29</f>
        <v>0</v>
      </c>
      <c r="E29" s="121"/>
      <c r="F29" s="121"/>
      <c r="G29" s="121">
        <f>D29-E29</f>
        <v>0</v>
      </c>
    </row>
    <row r="30" spans="1:7">
      <c r="A30" s="84" t="s">
        <v>14</v>
      </c>
      <c r="B30" s="121"/>
      <c r="C30" s="121"/>
      <c r="D30" s="121">
        <f>B30+C30</f>
        <v>0</v>
      </c>
      <c r="E30" s="121"/>
      <c r="F30" s="121"/>
      <c r="G30" s="121">
        <f>D30-E30</f>
        <v>0</v>
      </c>
    </row>
    <row r="31" spans="1:7">
      <c r="A31" s="68" t="s">
        <v>15</v>
      </c>
      <c r="B31" s="121"/>
      <c r="C31" s="121"/>
      <c r="D31" s="121">
        <f>B31+C31</f>
        <v>0</v>
      </c>
      <c r="E31" s="121"/>
      <c r="F31" s="121"/>
      <c r="G31" s="121">
        <f>D31-E31</f>
        <v>0</v>
      </c>
    </row>
    <row r="32" spans="1:7">
      <c r="A32" s="10"/>
      <c r="B32" s="122"/>
      <c r="C32" s="122"/>
      <c r="D32" s="122"/>
      <c r="E32" s="122"/>
      <c r="F32" s="122"/>
      <c r="G32" s="122"/>
    </row>
    <row r="33" spans="1:7" ht="14.4">
      <c r="A33" s="21" t="s">
        <v>330</v>
      </c>
      <c r="B33" s="119">
        <f>B9+B21</f>
        <v>8030492.6200000001</v>
      </c>
      <c r="C33" s="119">
        <f t="shared" ref="C33:G33" si="6">C9+C21</f>
        <v>320199.08999999997</v>
      </c>
      <c r="D33" s="119">
        <f t="shared" si="6"/>
        <v>8350691.71</v>
      </c>
      <c r="E33" s="119">
        <f t="shared" si="6"/>
        <v>3994355.9</v>
      </c>
      <c r="F33" s="119">
        <f t="shared" si="6"/>
        <v>3994355.9</v>
      </c>
      <c r="G33" s="119">
        <f t="shared" si="6"/>
        <v>4356335.8100000005</v>
      </c>
    </row>
    <row r="34" spans="1:7">
      <c r="A34" s="93"/>
      <c r="B34" s="123"/>
      <c r="C34" s="123"/>
      <c r="D34" s="123"/>
      <c r="E34" s="123"/>
      <c r="F34" s="123"/>
      <c r="G34" s="123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 s="98" t="s">
        <v>332</v>
      </c>
      <c r="B39"/>
      <c r="C39"/>
      <c r="D39" s="149" t="s">
        <v>343</v>
      </c>
      <c r="E39" s="149"/>
      <c r="F39" s="149"/>
      <c r="G39"/>
    </row>
    <row r="40" spans="1:7">
      <c r="A40" s="98" t="s">
        <v>333</v>
      </c>
      <c r="B40"/>
      <c r="C40"/>
      <c r="D40" s="149" t="s">
        <v>334</v>
      </c>
      <c r="E40" s="149"/>
      <c r="F40" s="149"/>
      <c r="G40"/>
    </row>
    <row r="41" spans="1:7">
      <c r="A41" s="105" t="s">
        <v>335</v>
      </c>
      <c r="D41" s="156" t="s">
        <v>336</v>
      </c>
      <c r="E41" s="156"/>
      <c r="F41" s="156"/>
    </row>
    <row r="78" ht="5.0999999999999996" customHeight="1"/>
    <row r="153" ht="5.0999999999999996" customHeight="1"/>
    <row r="155" ht="5.0999999999999996" customHeight="1"/>
  </sheetData>
  <mergeCells count="12">
    <mergeCell ref="A1:G1"/>
    <mergeCell ref="A2:G2"/>
    <mergeCell ref="A3:G3"/>
    <mergeCell ref="A4:G4"/>
    <mergeCell ref="A5:G5"/>
    <mergeCell ref="D39:F39"/>
    <mergeCell ref="D40:F40"/>
    <mergeCell ref="D41:F41"/>
    <mergeCell ref="A6:G6"/>
    <mergeCell ref="A7:A8"/>
    <mergeCell ref="B7:F7"/>
    <mergeCell ref="G7:G8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Hoja1</vt:lpstr>
      <vt:lpstr>DATOS GENERALES</vt:lpstr>
      <vt:lpstr>F1</vt:lpstr>
      <vt:lpstr>F2</vt:lpstr>
      <vt:lpstr>F3</vt:lpstr>
      <vt:lpstr>F4</vt:lpstr>
      <vt:lpstr>F5</vt:lpstr>
      <vt:lpstr>F6</vt:lpstr>
      <vt:lpstr>'F1'!Área_de_impresión</vt:lpstr>
      <vt:lpstr>'F2'!Área_de_impresión</vt:lpstr>
      <vt:lpstr>'F3'!Área_de_impresión</vt:lpstr>
      <vt:lpstr>'F4'!Área_de_impresión</vt:lpstr>
      <vt:lpstr>'F5'!Área_de_impresión</vt:lpstr>
      <vt:lpstr>'F6'!Área_de_impresión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2019-07-17T18:28:32Z</cp:lastPrinted>
  <dcterms:created xsi:type="dcterms:W3CDTF">2017-01-11T17:22:36Z</dcterms:created>
  <dcterms:modified xsi:type="dcterms:W3CDTF">2019-07-17T18:42:22Z</dcterms:modified>
</cp:coreProperties>
</file>